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040" windowHeight="10845" activeTab="0"/>
  </bookViews>
  <sheets>
    <sheet name="Sheet1" sheetId="1" r:id="rId1"/>
  </sheets>
  <definedNames>
    <definedName name="_xlnm.Print_Area" localSheetId="0">'Sheet1'!$A$1:$H$1571</definedName>
  </definedNames>
  <calcPr fullCalcOnLoad="1"/>
</workbook>
</file>

<file path=xl/sharedStrings.xml><?xml version="1.0" encoding="utf-8"?>
<sst xmlns="http://schemas.openxmlformats.org/spreadsheetml/2006/main" count="2180" uniqueCount="1312">
  <si>
    <t>REKONSTRUKCIJA KUĆE MARKA POLA</t>
  </si>
  <si>
    <t>T  R  O  Š  K  O  V  N  I  K</t>
  </si>
  <si>
    <t>RADOVI  RUŠENJA</t>
  </si>
  <si>
    <t>J. CIJENA</t>
  </si>
  <si>
    <t>CIJENA</t>
  </si>
  <si>
    <t>1.1</t>
  </si>
  <si>
    <t>Čišćenje vanjskog i unutarnjeg prostora od niskog raslinja.</t>
  </si>
  <si>
    <t>komplet</t>
  </si>
  <si>
    <t>1.2</t>
  </si>
  <si>
    <t>kom</t>
  </si>
  <si>
    <t>1.3</t>
  </si>
  <si>
    <t>m2</t>
  </si>
  <si>
    <t>1.4</t>
  </si>
  <si>
    <t>1.5</t>
  </si>
  <si>
    <t>5. Prijenos i odvoz  materijala iz svih rušenja na gradsku deponiju, Volumen je uvećan za faktor rastresitosti - prosječno 20%. Uključena taksa deponije.</t>
  </si>
  <si>
    <t>m3</t>
  </si>
  <si>
    <t>UKUPNO RADOVI RUŠENJA:</t>
  </si>
  <si>
    <t>Priprema i organizacija gradilišta, privremenih nadstrešnica, kontejnera i skladišnih prostora. Doprema, alata, strojeva, materijala i ostale potrebne opreme za funkcioniranje gradilišta.</t>
  </si>
  <si>
    <t>Prijava gradilišta, postava i izrada oznake (table) gradilišta, osiguravanje dozvole za privremene  priključke na elektro i vodovodnu mrežu, plaćanje utrošene struje, vode, komunalna naknada za skelu i ostale takse i davanja tokom izvođenja radova.</t>
  </si>
  <si>
    <t>Montaža i demontaža cijevne fasadne skele duž svih vanjskih strana zgrade.</t>
  </si>
  <si>
    <t>Izrada tankoslojne završne žbuke na bočnim zidovima luminara. Žbuka se, uz prethodno postavljenu mrežicu, nanosi na vanjsku plohu luminara od aquapanela.</t>
  </si>
  <si>
    <t>Dobava i postava toplinske izolacije deb. 10 cm na bočne zidove luminara. Izolacija je od mineralne vune završno s gipskartonskim pločama koje su uračunate u gipskartonske radove.</t>
  </si>
  <si>
    <t>m1</t>
  </si>
  <si>
    <t>Zidanje kamenom u dva lica dijela sjevernog pročelja kuće koji je urušen na trećem katu. Zidanje u produžni mort pažljivo izvesti uz rekonstrukciju niše i prozora. Stavka sadrži i dobavu kamena koji po svemu mora odgovarati postojećem. Debljina kamenog zida iznosi 54 cm, osim u dijelu gdje su niše i kameni pragovi otvora. Obračun po m3 kamenog zida, površina iznosi oko 6 m2.</t>
  </si>
  <si>
    <t>Ispuna dijela zida s unutarnje strane vanjskih vrata i prozora u prizemlju zgrade A. Ispunu izvesti kamenom i mortom a pozicije vidljive na tlocrtu prizemlja.</t>
  </si>
  <si>
    <t>Isto kao st. 5 samo ispune na 1. katu zgrade B i D.</t>
  </si>
  <si>
    <t>Isto kao st. 5 samo ispune na 2. katu zgrade D.</t>
  </si>
  <si>
    <t xml:space="preserve">Isto kao st. 5 samo ispune na 3. katu zgrade B.
</t>
  </si>
  <si>
    <t xml:space="preserve">Izrada zidova dimnjaka dimenzije 70/62 cm na sjevernom pročelju zgrade B. Zidanje izvesti punom opekom kao nastavak na zdravi postojeći dio. Zidati u produžni mort na tradicionalan način, završno s kapom. </t>
  </si>
  <si>
    <t>Žbukanje vanjskih ploha dimnjaka.</t>
  </si>
  <si>
    <t>Izrada unutarnjih zidova saćastom opekom Porotherm debljine 20 cm. Zidati u produžni mort. U stavku predvidjeti sve nadvoje iznad otvora i serklaže.</t>
  </si>
  <si>
    <t>Izrada unutarnjih zidova saćastom opekom Porotherm debljine 10 cm. Zidati u produžni mort. U stavku predvidjeti sve nadvoje iznad otvora i serklaže.</t>
  </si>
  <si>
    <t>Izrada unutarnje grube i fine produžne žbuke uz prethodno izveden cem. špric. Zbog neravnina zida u kamenim zidovima žbukanje se izvodi u više slojeva i dodatno ojačava pa je i time debljina žbuke mjestimično deblja. Na mjestima gdje se zid oblaže keramičkim pločicama potrebno je izvesti cementnu žbuku.</t>
  </si>
  <si>
    <t>Otucanje svih postojećih fuga s kamenih pročelja i vanjskih zidova dvorišta. Obračun po m2 zida.</t>
  </si>
  <si>
    <t>Pranje svih postojećih kamenih zidova pod mlazom vode i mekim četkama, uključivo sa čišćenjem sljubnica u kamenom zidu pročelja. Sve radove je potrebno pažljivo izvesti uz posebnu provjeru stabilnosti zidova.</t>
  </si>
  <si>
    <t>Fugiranje svih kamenih zidova produžnim mortom. Za agregat koristiti lokalni pijesak. Obračun po m2 zida.</t>
  </si>
  <si>
    <t>Zidarska obrada ležajnica za drvene grede stropova katova zgrade D, tj. nakon postave greda rubove rupa je potrebno zidarski obraditi.</t>
  </si>
  <si>
    <t>Izrada armirano betonskog estriha nad podovima prizemlja koji se sastoji od 7 cm toplinske izolacije iznad koje se polaže sloj PVC folije, te sloj lagano armiranog sitnozrnatog betona u debljini od oko 6 cm, MB-30. Gornju plohu betona potrebno je fino strojno zagladiti. U prostoru sanitarnih  čvorova, estrih je potrebno izvesti u blagom padu prema top sifonu.</t>
  </si>
  <si>
    <t>Izrada izravnavajućeg sloja nad hidroizolacijom podova sanitarnih čvorova na 1. katu zgrade A i nad svodom zgrade C, sloj debljine cca.25 mm.</t>
  </si>
  <si>
    <t>Izrada arm. bet. podloge debljine 10 cm ulazne terase koje se  izvode u padu od 1%. Kao podlogu izvesti uvaljani šljunak u debljini od 15 cm.</t>
  </si>
  <si>
    <t>Rekonstrukcija urušenog dijela zida vrta na koji će se nasloniti nadstrešnica lapidarija. Zidanje zida debljine 44 cm kamenom u dva lica u svemu prema postojećem.</t>
  </si>
  <si>
    <t>Zidanje zida debljine 50 cm i visine 50 cm kamenom u dva lica u svemu prema ostalim zidovima u vrtu.  Zid će se izvesti nad tragom zida nekadašnje kuće, kao podnožje za postavu kamenih ulomaka u lapidariju.</t>
  </si>
  <si>
    <t>Nabava i postava ukrasnog šljunka veličine do 7 cm uz zid lapidarija.</t>
  </si>
  <si>
    <t>Nabava i postava geotekstila za postavu ukrasnog šljunka iz stavke 24.</t>
  </si>
  <si>
    <t>Razna zidarska pripomoć i manji pomoćni radovi oko postavljanja stolarije, sanitarije, svih potrebnih instalacija i sl.koji se izražavaju kroz radne sate.</t>
  </si>
  <si>
    <t>Grubo čišćenje zgrade tijekom izvođenja radova.</t>
  </si>
  <si>
    <t xml:space="preserve">Fino čišćenje zgrade i okoliša nakon izvođenja svih radova , a prije primopredaje svih radova.   </t>
  </si>
  <si>
    <t>UKUPNO ZIDARSKI RADOVI:</t>
  </si>
  <si>
    <t>Dobava i montaža podne toplinske izolacije poda prizemlja deb. 7 cm. Izolacija je od tvrde mineralne vune.</t>
  </si>
  <si>
    <t>Dobava i montaža podne toplinske izolacije poda nad svodom deb. 4 cm. Izolacija je od tvrde mineralne vune.</t>
  </si>
  <si>
    <t>Dobava i montaža PVC folije koja se postavlja nad toplinskom izolacijom, a prije izvedbe podnog estriha.</t>
  </si>
  <si>
    <t>Dobava i postava filca deb. 5 mm koji se polaže  na suhu arm. bet. ploču poda katova.</t>
  </si>
  <si>
    <t>Dobava i postava hidroizolacije na krov zgrade.</t>
  </si>
  <si>
    <t xml:space="preserve">Dobava i postava parne brane na krovove zgrade.
</t>
  </si>
  <si>
    <t>Dobava i postava toplinske izolacije u debljini od 16 cm ( 2 x 8 cm) na krov zgrade. Izolacija je od mineralne vune.</t>
  </si>
  <si>
    <t>UKUPNO IZOLATERSKI RADOVI:</t>
  </si>
  <si>
    <t>Dobava i polaganje strehe od pločastog kamena debljine 3 do 4 cm. Postava u produžni mort. Sve vidljive rubove obraditi zidarskim alatom. Streha je prepuštena izvan zida oko 15 cm. Ukupna širina kamena iznosi oko 50 cm. Obraćun po m1 položene strehe.</t>
  </si>
  <si>
    <t>Izrada i montaža opšavnog lima na spoju pokrova zgrade D i zida susjedne zgrade. Opšav izvesti od bakrenog lima do 0,6 mm razvijene širine 60 cm.</t>
  </si>
  <si>
    <t>Izrada i montaža opšavnog lima na spoju pokrova i zidova luminara. Opšav izvesti od bakrenog lima do 0,6 mm razvijene širine 60 cm.</t>
  </si>
  <si>
    <t>Izrada i montaža horizontalnog oluka od bakrenog lima promjera 15 cm.</t>
  </si>
  <si>
    <t>Izrada i montaža vertikalnog oluka od bakrenog lima promjera 10 cm. Oluk je pri dnu zakošen.</t>
  </si>
  <si>
    <t>UKUPNO KROVOPOKRIVAČKI RADOVI:</t>
  </si>
  <si>
    <t>Dobava i postava kamenih ploča poda prizemlja kuća A i B. Postava u fleksibilno ljepilo. Ploče su kvadratičnog formata, deb. 2 cm. Razina brušenosti ploha, kao i uzorak kamena, smjer postavljanja i točna dimenzija ploča prema dogovoru s investitorom.</t>
  </si>
  <si>
    <t>Dobava i postava kamenog sokla vezano za stavku 1. Postava u cem. mort na način da vanjska ploha sokla bude u istoj ravnini sa zidom. Debljina sokla je 2 cm, visina sokla iznosi 10 cm, sve ostalo prema stavki 1.</t>
  </si>
  <si>
    <t>Izrada i postava kamenog popločanja ulazne terase i uz stubište. Debljina ploča 4 cm. Postava u cem. mort deb. 4 cm. Ploče izvesti od ujednačene strukture boje i dekorativne vene. Vrsta kamena, smjer postavljanja i točna dimenzija ploča prema dogovoru s investitorom.</t>
  </si>
  <si>
    <t>Dobava i montaža novih kamenih pragova prozora širine 16 cm i debljine 14 cm. Vrsta kamena prema postojećem, obrada ručno finom zubačom.</t>
  </si>
  <si>
    <t xml:space="preserve">Izrada i montaža kamenih polukružnih konzola nadstrešnice lapidarija. Dimenzije konzole su 20/18/20 cm. </t>
  </si>
  <si>
    <t>Dobava i postava kamenih masiva stuba. Poprečni presjek je 27(31)/18cm. Obrada ploha brušeno. Postava u cem. mort.</t>
  </si>
  <si>
    <t>m</t>
  </si>
  <si>
    <t>NAPOMENA: Zbog nemogućnosti bliže analize, odnosno neposrednog pristupa kamenoj plastici, troškovnik će se naknadno ispraviti i dopuniti.</t>
  </si>
  <si>
    <t>Izrada i montaža kamenog doprozornika prozora na južnom pročelju zgrade A. Vrsta kamena i obrada u svemu prema postojećim, pragovi širine 19 cm i debljine 15 cm.</t>
  </si>
  <si>
    <t>Izrada i montaža kamenog profiliranog ulomka niše na sjevernom zidu s unutarnje strane zgrade B. Vrsta kamena i obrada u svemu prema postojećim.</t>
  </si>
  <si>
    <t>Sanacija postojećih prozora južnog pročelja zgrade B.  Popravak oštećenja izvesti mortom u svemu prema postojećim detaljima. Oštećenja su manja i različitih oblika pa je jedan obračun za sve navedeno u nacrtima i prema procjeni na terenu.</t>
  </si>
  <si>
    <t>Postava podnih keramičkih pločica u ljepilo.</t>
  </si>
  <si>
    <t>Postava zidnih keramičkih pločica u ljepilo.</t>
  </si>
  <si>
    <t>Postava keramičkog sokla u ljepilo.</t>
  </si>
  <si>
    <t>Napomena : U cijenu keramičarskih radova uključiti sav potreban rad i materijal kao što je fleksibilno ljepilo i masa za fugiranje. Cijena uključuje i transport do  mjesta ugradbe. Pločice nabavlja investitor, pa njihovu cijenu nije potrebno kalkulirati u troškove ovih radova.</t>
  </si>
  <si>
    <t>Dobava i postava drvenih OSB ploča deb. 20 mm spojenih na pero i utor koje su položene na sloj filca deb. 5 mm.</t>
  </si>
  <si>
    <t xml:space="preserve">Postava parketa u ljepilo. Postava na brodski pod.                                  </t>
  </si>
  <si>
    <t xml:space="preserve">Postava masivnih kutnih letvica na pod.                        </t>
  </si>
  <si>
    <t xml:space="preserve">Trostruko brušenje i lakiranje parketa ekološkim lakom na bazi vode.                           </t>
  </si>
  <si>
    <t xml:space="preserve">Dobava i postava drvenog poda od smreke I kl. deb. 20 mm. Postava čavlanjem iznad filca koji se polaže na drvene platice. Nakon postave pod je potrebno izbrusiti i premazati zaštitnim lakom. Postava na brodski pod.                              </t>
  </si>
  <si>
    <t>Napomena :   U cijenu parketarskih radova uključiti sav potreban rad i materijal kao što je dvokomponentno ljepilo. Cijena uključuje i transport do mjesta ugradbe. Parket nabavlja investitor, pa njegovu cijenu nije potrebno kalkulirati u troškove ovih radova.</t>
  </si>
  <si>
    <t xml:space="preserve">Dobava i izrada bočnih zidova luminara od gipskartonskih ploča ukupne debljine 12,5 cm, W 112 koji se sastoji od jednostruke metalne konstrukcije, dvostruke obloge pločama s ispunom od mineralne vune u cijeloj debljini međuprostora. Dvostruke vanjske ploče izvesti aquapanelom. Nakon montaže sve je spojeve potrebno bandažirati i fino izbrusiti. Spojeve sa drvenim gredama zakitati akrilnim kitom. </t>
  </si>
  <si>
    <t>Kitanje, brušenje i bojanje zidova i stropova disperzivnom bojom.</t>
  </si>
  <si>
    <t>Lakiranje prozirnim mat lakom na bazi vode svih vidljivih dijelova drvenih stropnih i krovnih konstrukcija.</t>
  </si>
  <si>
    <t>VRATA</t>
  </si>
  <si>
    <t>Izrada i montaža vanjskih masivnih ostakljenih dvokrilnih vrata, lučnog oblika prema otvoru kamenog okvira dim. 140/206 cm. Vrata se sastoje od okvira koji limbelom djelomično pokriva kamene pragove. Svako krilo je izvedeno od dvostrukog reda daske deb. 28 mm spojene na pero i utor u donjem polju, a gornje je ostakljeno u drvenom okviru. Ostakljenje izvesti jednostrukim sigurnosninim triplex staklom, deb.6 mm. Vrata su zaokretna, vrsta drveta ariš extra klase premazan bezbojnim lakom. Na dnu krila izvesti drveni pjover. Sav okov tradicionalni.</t>
  </si>
  <si>
    <t xml:space="preserve">Isto kao st. 1. samo:
- vrata dim. 86/203 cm
</t>
  </si>
  <si>
    <t>Isto kao st. 1. samo pravokutna jednokrilna vrata dim. 104/192 cm</t>
  </si>
  <si>
    <t xml:space="preserve">Isto kao st. 3. samo vrata  dimenzije 82/205 cm. </t>
  </si>
  <si>
    <t>Izrada i montaža unutarnjih drvenih jednokrilnih vrata. Okvir je od drvenog masiva, a krilo od panel ploče deb. 4 cm. Vrsta drveta ariš I kl., radijalnog reza, sav okov standardni. Završno bojano u mat boji RAL 9003.</t>
  </si>
  <si>
    <t>dim. 61/205 cm</t>
  </si>
  <si>
    <t>dim. 71/205 cm</t>
  </si>
  <si>
    <t>dim. 81/205 cm</t>
  </si>
  <si>
    <t>Izrada i montaža PROTUPOŽARNIH (EI 30-C-Sm) unutarnjih dvokrilnih vrata koja se sastoje od punog dovratnika na kojeg su ovješena krila. Krila se sastoje od masivnog okvira, a u njih su uklađene horizontalne ispune. Sav okov od inoxa. Vrsta drveta ariš I kl. radijalnog reza. Vrata su lakirana bezbojnim mat lakom</t>
  </si>
  <si>
    <t>dim. 91/205 cm</t>
  </si>
  <si>
    <t>PROZORI</t>
  </si>
  <si>
    <t>Izrada i montaža drvenog dvokrilnog prozora lučnog oblika prema otvoru kamenog okvira, dim. 92/90 cm i unutarnjom drvenom klupčicom. Prozor ostakljen dvostrukim IZO-staklom u dva polja po krilu prozora.  Otvaranje otklopno-zaokretno. Drvene okvire prozora izvesti u što tanjem profilu poput onih na postojećim prozorima. Vrsta drveta smreka I kl. radijalnog reza, u mat boji RAL 9003, okov tradicionalni.</t>
  </si>
  <si>
    <t>Isto kao st. 8. samo jednokrilni prozor 60/60 cm.</t>
  </si>
  <si>
    <t>Izrada i montaža drvenog jednokrilnog prozora dim. 32/34 cm s unutarnjom drvenom klupčicom. Prozor ostakljen dvostrukim IZO-staklom.  Otvaranje otklopno. Drvene okvire prozora izvesti u što tanjem profilu. Vrsta drveta smreka I kl. radijalnog reza, u mat boji RAL 9003, okov tradicionalni.</t>
  </si>
  <si>
    <t xml:space="preserve"> Isto kao st. 10. samo jednokrilni otklopni-zaokretni prozor dim. 60/30 cm</t>
  </si>
  <si>
    <t>dim. 46/55 cm</t>
  </si>
  <si>
    <t>Izrada i montaža drvenog dvokrilnog prozora, dim. 80/120 cm s unutarnjom drvenom klupčicom. Prozor ostakljen dvostrukim IZO-staklom u tri polja po krilu prozora.  Otvaranje otklopno-zaokretno. Drvene okvire prozora izvesti u što tanjem profilu poput onih na postojećim prozorima. Vrsta drveta smreka I kl. radijalnog reza, u mat boji RAL 9003, okov tradicionalni.</t>
  </si>
  <si>
    <t>dim. 92/112 cm</t>
  </si>
  <si>
    <t>dim. 90/130 cm</t>
  </si>
  <si>
    <t>dim. 64/113 cm</t>
  </si>
  <si>
    <t>dim. 100/122 cm</t>
  </si>
  <si>
    <t xml:space="preserve">Isto kao st. 12. samo prozor s griljama koje će se izvesti na tradicionalan način bez okvira za ovjes. Ovjes će se postaviti direktno u kameni okvir. Grilje kao i prozor  završno ličene u mat boji RAL 9003
</t>
  </si>
  <si>
    <t>dim. 78/121 cm</t>
  </si>
  <si>
    <t>dim. 68/79 cm</t>
  </si>
  <si>
    <t>dim. 84/118 cm</t>
  </si>
  <si>
    <t>Isto kao st. 12. samo prozor ostakljen u dva polja po krilu.</t>
  </si>
  <si>
    <t>dim. 74/86 cm</t>
  </si>
  <si>
    <t xml:space="preserve">Izrada i montaža drvenog jednokrilnog prozora lučnog oblika prema otvoru kamenog okvira, dim. 50/78 cm i unutarnjom drvenom klupčicom. Prozor ostakljen dvostrukim IZO-staklom u četiri polja. Otvaranje otklopno-zaokretno. Drvene okvire prozora izvesti u što tanjem profilu. Vrsta drveta smreka I kl. radijalnog reza, u mat boji RAL 9003, okov tradicionalni.
</t>
  </si>
  <si>
    <t xml:space="preserve">Izrada i montaža drvenog prozora monofore koji se sastoji od donjeg dvokrilnog dijela i fiksnog nadsvjetla trolisnog oblika, ukupne dim. 89/187 cm. Točna izmjera prema stanju na terenu. Donji dio prozora je ostakljen dvostrukim IZO-staklom u tri polja po svakom krilu, visine 135 cm. Otvaranje zaokretno. Gornji dio izvesti od jednostrukog stakla deb. 5 mm u željeznom okviru, pozicijom izvučeno prema van s obzirom na ravninu donjeg prozora. Drvene okvire prozora izvesti u što tanjem profilu. Postaviti i drvenu klupčicu prozora. Vrsta drveta smreka I kl. radijalnog reza, bojane u mat boji RAL 9003, okov tradicionalni.
</t>
  </si>
  <si>
    <t xml:space="preserve">Isto kao st. 16. samo prozor bifore koji se sastoji od dva prozora u zajedničkom okviru i dva fiksna nadsvjetla, ukupne  dim. 142/183 cm, visine prozora 133 cm.
</t>
  </si>
  <si>
    <t>Izrada metalnih grilja na prozorima luminara prostora za klima jedinice u krovištu kuće A i krovištu kuće D, bojane u mat boji RAL 9003. Grilje se moraju otvarati zbog čišćenja. Ovi prozori nemaju ostakljenje.</t>
  </si>
  <si>
    <t>dim. 90/60 cm</t>
  </si>
  <si>
    <t>dim. 60/80 cm</t>
  </si>
  <si>
    <t>Izrada ograde vis. 100 cm drvenog stubišta 1 koja se sastoji od vertikalnih drvenih stupića i rukohvata. Stupići su postavljeni na svijetlom razmaku od max. 10 cm, deb. 40 mm x 40 mm, profilirani.  Završno ličeni najkvalitetnijim lakom u tonu i vrste drveta prema dogovoru s projektantom interijera.</t>
  </si>
  <si>
    <t>Isto kao st. 20. samo izrada drvenog rukohvata stubišta 1 od prizemlja do prvog kata. Postavit će se na 2 inox nosača pričvršćenih na zid, a pri vrhu će se rukohvat osloniti na ogradu kata.</t>
  </si>
  <si>
    <t xml:space="preserve">Isto kao st. 20. samo izrada manje ograde 3.kata 
Zgrade A.
</t>
  </si>
  <si>
    <t>RADOVI RUŠENJA:</t>
  </si>
  <si>
    <t>ZIDARSKI RADOVI:</t>
  </si>
  <si>
    <t>IZOLATERSKI RADOVI :</t>
  </si>
  <si>
    <t>KROVOPOKRIVAČKI RADOVI:</t>
  </si>
  <si>
    <t>KAMENARSKI RADOVI:</t>
  </si>
  <si>
    <t>KAMENOKLESARSKI I RESTAURATORSKI RADOVI:</t>
  </si>
  <si>
    <t>KERAMIČARSKI RADOVI:</t>
  </si>
  <si>
    <t>PARKETARSKI RADOVI:</t>
  </si>
  <si>
    <t>GIPSKARTONSKI RADOVI:</t>
  </si>
  <si>
    <t>BOJADISARSKI RADOVI:</t>
  </si>
  <si>
    <t>STOLARSKI RADOVI:</t>
  </si>
  <si>
    <t>UKUPNO STOLARSKI  RADOVI:</t>
  </si>
  <si>
    <t xml:space="preserve">prozor dim. 94/115 cm izvesti s integriranim elektromotorom za otvaranje i kontroliranim sustavom za odimljavanje, kao i sistemom mogućeg ručnog otvaranja ( geo. pov. 1,00 m2 ).                                  </t>
  </si>
  <si>
    <t>Izrada i montaža unutarnjih masivnih ostakljenih dvokrilnih vrata, dim. 90/205 cm i 82/196 cm. Vrata se sastoje od okvira koji limbelom djelomično pokriva kamene pragove. Svako krilo je izvedeno od dvostrukog reda daske deb. 28 mm spojene na pero i utor u donjem polju, a gornje je ostakljeno u drvenom okviru. Ostakljenje izvesti jednostrukim sigurnosninim triplex staklom, deb.6 mm. Vrata su zaokretna, vrsta drveta ariš extra klase premazan bezbojnim lakom.</t>
  </si>
  <si>
    <t>UKUPNO BOJADISARSKI  RADOVI:</t>
  </si>
  <si>
    <t>UKUPNO PARKETARSKI RADOVI:</t>
  </si>
  <si>
    <t>UKUPNO KERAMIČARSKI  RADOVI:</t>
  </si>
  <si>
    <t>UKUPNO GIPSKARTONSKI  RADOVI:</t>
  </si>
  <si>
    <t>UKUPNO KAMENARSKI  RADOVI:</t>
  </si>
  <si>
    <t>Dobava i polaganje pokrova od kupe kanalice u vapneni mort na prethodno izvedeno drveno poletvanje koje je dio ove stavke. Donji red kupe na njenom čelu potrebno je zapuniti mortom.</t>
  </si>
  <si>
    <t>KOLIČINA</t>
  </si>
  <si>
    <t>KORČULA , k.č. 31/1, 31/2, 31/3, *172/1,*172/2,*160,*1117 k.o. Korčula</t>
  </si>
  <si>
    <t>GRAĐEVINSKO ZANATSKI RADOVI</t>
  </si>
  <si>
    <t>1.</t>
  </si>
  <si>
    <t>Uklanjanje svih vrata i prozora sa škurama. Deponiranje  na gradilišnu deponiju. (2,00 m3)</t>
  </si>
  <si>
    <t>Uklanjanje pregradnih zidova zgrade D sa svim instalacijama debljine 10 cm. Deponiranje na  gradilišnu deponiju. (1,80m3)</t>
  </si>
  <si>
    <t>Skidanje unutarnje žbuke i pločica sa svih zidova kuće, debljine cca. 4 cm. Deponiranje na gradilišnu deponiju. (3,60 m3)</t>
  </si>
  <si>
    <t>zgrade</t>
  </si>
  <si>
    <t>lapidarij</t>
  </si>
  <si>
    <t>1.1.2</t>
  </si>
  <si>
    <t>1.1.3</t>
  </si>
  <si>
    <t>1.1.4</t>
  </si>
  <si>
    <t>1.1.5</t>
  </si>
  <si>
    <t xml:space="preserve">ZIDARSKI RADOVI </t>
  </si>
  <si>
    <t>1.2.</t>
  </si>
  <si>
    <t>1.1.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</si>
  <si>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</si>
  <si>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</si>
  <si>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</si>
  <si>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</si>
  <si>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</si>
  <si>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</si>
  <si>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</si>
  <si>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</si>
  <si>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</si>
  <si>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</si>
  <si>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</si>
  <si>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</si>
  <si>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1.3.</t>
  </si>
  <si>
    <t xml:space="preserve">IZOLATERSKI RADOVI </t>
  </si>
  <si>
    <t>1.3.1</t>
  </si>
  <si>
    <t>1.3.2</t>
  </si>
  <si>
    <t>1.3.3</t>
  </si>
  <si>
    <t>1.3.4</t>
  </si>
  <si>
    <t>1.3.5</t>
  </si>
  <si>
    <t>1.3.6</t>
  </si>
  <si>
    <t>1.3.7</t>
  </si>
  <si>
    <t>1.3.8</t>
  </si>
  <si>
    <t>1.3.9</t>
  </si>
  <si>
    <t>1.3.10</t>
  </si>
  <si>
    <t>1.2.13</t>
  </si>
  <si>
    <t>1.2.14</t>
  </si>
  <si>
    <t>1.2.15</t>
  </si>
  <si>
    <t>1.2.16</t>
  </si>
  <si>
    <t>1.2.17</t>
  </si>
  <si>
    <t>1.2.18</t>
  </si>
  <si>
    <t>1.2.19</t>
  </si>
  <si>
    <t>1.2.20</t>
  </si>
  <si>
    <t>1.2.21</t>
  </si>
  <si>
    <t>1.2.22</t>
  </si>
  <si>
    <t>1.2.23</t>
  </si>
  <si>
    <t>1.2.24</t>
  </si>
  <si>
    <t>1.2.25</t>
  </si>
  <si>
    <t>1.2.26</t>
  </si>
  <si>
    <t>1.2.27</t>
  </si>
  <si>
    <t>1.2.28</t>
  </si>
  <si>
    <t>1.1.1</t>
  </si>
  <si>
    <t xml:space="preserve">KROVOPOKRIVAČKI  RADOVI </t>
  </si>
  <si>
    <t>1.4.</t>
  </si>
  <si>
    <t>1.4.1</t>
  </si>
  <si>
    <t>1.4.2</t>
  </si>
  <si>
    <t>1.4.3</t>
  </si>
  <si>
    <t>1.4.4</t>
  </si>
  <si>
    <t>1.4.5</t>
  </si>
  <si>
    <t>1.4.6</t>
  </si>
  <si>
    <t>1.5.</t>
  </si>
  <si>
    <t xml:space="preserve">KAMENARSKI  RADOVI </t>
  </si>
  <si>
    <t>1.5.1</t>
  </si>
  <si>
    <t>1.5.2</t>
  </si>
  <si>
    <t>1.5.3</t>
  </si>
  <si>
    <t>1.5.4</t>
  </si>
  <si>
    <t>1.5.5</t>
  </si>
  <si>
    <t>1.5.6</t>
  </si>
  <si>
    <t>1.5.7</t>
  </si>
  <si>
    <t>1.6.</t>
  </si>
  <si>
    <t xml:space="preserve">KAMENOKLESARSKI I RESTAURATORSKI RADOVI </t>
  </si>
  <si>
    <t>1.6.1</t>
  </si>
  <si>
    <t>1.6.2</t>
  </si>
  <si>
    <t>1.6.3</t>
  </si>
  <si>
    <t>1.7.</t>
  </si>
  <si>
    <t xml:space="preserve">KERAMIČARSKI RADOVI </t>
  </si>
  <si>
    <t>1.7.1</t>
  </si>
  <si>
    <t>1.7.2</t>
  </si>
  <si>
    <t>1.7.3</t>
  </si>
  <si>
    <t>UKUPNO KAMENOKLESARSKI I RESTAURATORSKI RADOVI :</t>
  </si>
  <si>
    <t>1.8.</t>
  </si>
  <si>
    <t xml:space="preserve">PARKETARSKI RADOVI </t>
  </si>
  <si>
    <t>1.8.1</t>
  </si>
  <si>
    <t>1.8.2</t>
  </si>
  <si>
    <t>1.8.3</t>
  </si>
  <si>
    <t>1.8.4</t>
  </si>
  <si>
    <t>1.8.5</t>
  </si>
  <si>
    <t xml:space="preserve">GIPSKARTONSKI RADOVI </t>
  </si>
  <si>
    <t>1.9.1</t>
  </si>
  <si>
    <t>1.9.2</t>
  </si>
  <si>
    <t xml:space="preserve">BOJADISARSKI RADOVI </t>
  </si>
  <si>
    <t>1.10.1</t>
  </si>
  <si>
    <t>1.10.2</t>
  </si>
  <si>
    <t>1.9.</t>
  </si>
  <si>
    <t>1.10.</t>
  </si>
  <si>
    <t xml:space="preserve">STOLARSKI RADOVI </t>
  </si>
  <si>
    <t>1.11.</t>
  </si>
  <si>
    <t>1.11.1</t>
  </si>
  <si>
    <t>1.11.2</t>
  </si>
  <si>
    <t>1.11.3</t>
  </si>
  <si>
    <t>1.11.4</t>
  </si>
  <si>
    <t>1.11.5</t>
  </si>
  <si>
    <t>1.11.6</t>
  </si>
  <si>
    <t>1.11.7</t>
  </si>
  <si>
    <t>1.11.8</t>
  </si>
  <si>
    <t>1.11.9</t>
  </si>
  <si>
    <t>1.11.10</t>
  </si>
  <si>
    <t>1.11.11</t>
  </si>
  <si>
    <t>1.11.12</t>
  </si>
  <si>
    <t>1.11.13</t>
  </si>
  <si>
    <t>1.11.14</t>
  </si>
  <si>
    <t>1.11.15</t>
  </si>
  <si>
    <t>1.11.16</t>
  </si>
  <si>
    <t>1.11.17</t>
  </si>
  <si>
    <t>1.11.18</t>
  </si>
  <si>
    <t>1.11.19</t>
  </si>
  <si>
    <t>1.11.20</t>
  </si>
  <si>
    <t>1.11.21</t>
  </si>
  <si>
    <t>REKAPITULACIJA GRAĐEVINSKO ZANATSKIH RADOVA</t>
  </si>
  <si>
    <t>1.6</t>
  </si>
  <si>
    <t>1.7</t>
  </si>
  <si>
    <t>1.8</t>
  </si>
  <si>
    <t>1.9</t>
  </si>
  <si>
    <t>1.10</t>
  </si>
  <si>
    <t>1.11</t>
  </si>
  <si>
    <t>UKUPNO GRAĐEVINSKO ZANATSKI RADOVI:</t>
  </si>
  <si>
    <t>2.</t>
  </si>
  <si>
    <t>2.1.</t>
  </si>
  <si>
    <t>RADOVI  RAZGRADNJE</t>
  </si>
  <si>
    <t>Uklanjanje međukatnih konstrukcija drvenog poda i stubišta kuće D, obračun po tlocrtnoj površini.</t>
  </si>
  <si>
    <t>2.1.1</t>
  </si>
  <si>
    <t>Uklanjanje pokrova kuće D, obračun po tlocrtnoj površini.</t>
  </si>
  <si>
    <t>Uklanjanje postojeće krovne konstrukcije, uključujući grede i poletvanja krova kuće D, obračun po tlocrtnoj površini.</t>
  </si>
  <si>
    <t>Uklanjanje razdjeljnog kamenog zida kuća A i B.</t>
  </si>
  <si>
    <t>Uklanjanje pročelja pri vrhu kuće A.</t>
  </si>
  <si>
    <t>Razgradnja kamenih doprozornika postojećeg i formiranje otvora za novi prozor u kamenom zidu kuće D.</t>
  </si>
  <si>
    <t>2.1.2</t>
  </si>
  <si>
    <t>2.1.3</t>
  </si>
  <si>
    <t>2.1.4</t>
  </si>
  <si>
    <t>2.1.5</t>
  </si>
  <si>
    <t>2.1.6</t>
  </si>
  <si>
    <t>2.2.</t>
  </si>
  <si>
    <t>2.2.1</t>
  </si>
  <si>
    <t xml:space="preserve">ZEMLJANI RADOVI </t>
  </si>
  <si>
    <t>Pažljivi ručni iskop zemlje za izradu novog   trakastog temelja unutar zidova zgrade A, presjeka 60/60 cm.</t>
  </si>
  <si>
    <t>Pažljivi ručni iskop zemlje i razgradnja postojećeg temelja razdjeljnog zida zgrada A i B, na mjestu novog trakastog temelja presjeka 90/60 cm.</t>
  </si>
  <si>
    <t>Pažljivi ručni iskop zemlje za novi trakasti temelj unutarnjeg stubišta zgrade B, presjeka 60/60 cm.</t>
  </si>
  <si>
    <t>Pažljivi ručni iskop novog temelja stubišta vrta, presjeka 65/70cm.</t>
  </si>
  <si>
    <t>Pažljivi ručni iskop i razgradnja postojećeg temelja oko stubišta u vrtu na mjestu novog trakastog temelja presjeka  80/70cm.</t>
  </si>
  <si>
    <t>Iskop temelja stupa nadstrešnice 80/80/60 cm.</t>
  </si>
  <si>
    <t>Svi iskopi i razgradnje ispod nivoa poda izvode su uz nadzor arheolog.</t>
  </si>
  <si>
    <t>2.2.2</t>
  </si>
  <si>
    <t>2.2.3</t>
  </si>
  <si>
    <t>2.2.4</t>
  </si>
  <si>
    <t>2.2.5</t>
  </si>
  <si>
    <t>2.2.6</t>
  </si>
  <si>
    <t>UKUPNO ZEMLJANI RADOVI:</t>
  </si>
  <si>
    <t>2.3.</t>
  </si>
  <si>
    <t>2.3.1</t>
  </si>
  <si>
    <t>Izrada oslonaca za drvene grede stropova kuće A, uklanjanje kamenova na mjestu oslonca i izrada ležajne plohe unutar zida od sitnozrnog betona C 25/30 .</t>
  </si>
  <si>
    <t>kom.</t>
  </si>
  <si>
    <t>Izrada oslonaca za drvene grede stropova kuće D, uklanjanje kamenova na mjestu oslonca i izrada ležajne plohe unutar zida od sitnozrnog betona C 25/30 .</t>
  </si>
  <si>
    <t>Zidarska obrada ležajeva drvenih greda kuće A, nakon postave greda rubove rupa zidarski obraditi .</t>
  </si>
  <si>
    <t>Zidanje zidova uz stubište vrta. Zidovi su debljine 40 cm zidani kamenom u dva lica. Stavka sadrzi i ugradnju kamenih pragova vrata, u svemu prema arh.projektu.</t>
  </si>
  <si>
    <t>Zidanje razdijelnog zida kuća A i B debljine 50 cm Porotherm opekom. Zidatu u produžnom mortu. U stavci predvidjeti sve nadvoje iznad otvora i serklaže.</t>
  </si>
  <si>
    <t>Zatvaranje dijela postojećih prozora kuće D. Zidanje kamenom u dva lica u svemu prema postojećem. Stavka sadrži i ugradnju kamenih doprozornika novih prozora.</t>
  </si>
  <si>
    <t>Dobava i ugradnja kamenih konzola oslonaca greda nadstrešnice.</t>
  </si>
  <si>
    <t>2.3.2</t>
  </si>
  <si>
    <t>2.3.3</t>
  </si>
  <si>
    <t>2.3.4</t>
  </si>
  <si>
    <t>2.3.5</t>
  </si>
  <si>
    <t>2.3.6</t>
  </si>
  <si>
    <t>2.3.7</t>
  </si>
  <si>
    <t>2.4.</t>
  </si>
  <si>
    <t xml:space="preserve">TESARSKI RADOVI </t>
  </si>
  <si>
    <t>2.4.1</t>
  </si>
  <si>
    <t>Postavljanje veznih greda dimenzija 14/16 cm, dužine cca 4,8 m, na predhodno pripremljene oslonce na vrhu zida.</t>
  </si>
  <si>
    <t>Postavljane sljemene grede dim. 12/14 cm,  dužine cca 4,5 m.</t>
  </si>
  <si>
    <t>Postavljanje rogova dim. 12/14 cm dužine cca 3 m. U sljemenu se rogovi kroz sljemenu gredu povezuju vijkom M 16. Na mjestu oslanjanja rogova na vjenčanicu, izvesti tipičan tesarski spoj vezna greda – rog – vjenčanica. Tesarske zasjeke krojiti na licu mjesta radi kosih sudara greda.</t>
  </si>
  <si>
    <t>Izrada drvene konstrukcije luminara:</t>
  </si>
  <si>
    <t>-postavljanje okvira luminara iz greda 10/12 cm</t>
  </si>
  <si>
    <t>-postavljanje rogova luminara 10/12 cm, duljine cca 4,5</t>
  </si>
  <si>
    <t>Podaščanje krova  daščanom oplatom debljine 2 cm. Obračun po tlocrtnoj površini.</t>
  </si>
  <si>
    <t>2.4.2</t>
  </si>
  <si>
    <t>2.4.3</t>
  </si>
  <si>
    <t>2.4.4</t>
  </si>
  <si>
    <t>2.4.5</t>
  </si>
  <si>
    <t>2.4.6</t>
  </si>
  <si>
    <t>2.4.7</t>
  </si>
  <si>
    <t>Sva drvena građe je iz masivnih četinara klase C24 zaštićena protiv vlage i crvotočine prozirnim premazom.</t>
  </si>
  <si>
    <t>KROVNA KONSTRUKCIJA</t>
  </si>
  <si>
    <t>Kuća A</t>
  </si>
  <si>
    <t>Kuća B</t>
  </si>
  <si>
    <t>Postavljanje drvenih vjenčanica dimenzija 16/14 cm na predhodno očišćen i obrađen vrh zida. Sidrenje vjenčanica u zid Fischer ili MKT vijcima  Φ 16/400 mm na razmacima od cca 50 cm.</t>
  </si>
  <si>
    <t>Postavljanje sljemene grede dim. 14/16 cm, duljine cca 7,4 m.</t>
  </si>
  <si>
    <t>Postavljanje rogova dim. 14/16 cm dužine cca  3,1 m. U sljemenu se rogovi kroz sljemenu gredu povezuju vijkom M 16. Na mjestu oslanjanja rogova na vjenčanicu, izvesti tipičan tesarski spoj rog – vjenčanica. Tesarske zasjeke krojiti na licu mjesta radi kosih sudara greda.</t>
  </si>
  <si>
    <t>Postavljanje kliješta iz 4/16 cm, duljine cca 3,3 m, na svaki par rogova. Spoj rog kliješta izvesti s dva vijka M 16.</t>
  </si>
  <si>
    <t>2.4.8</t>
  </si>
  <si>
    <t>2.4.9</t>
  </si>
  <si>
    <t>2.4.10</t>
  </si>
  <si>
    <t>2.4.11</t>
  </si>
  <si>
    <t>Kuća D</t>
  </si>
  <si>
    <t>2.4.12</t>
  </si>
  <si>
    <t>Postavljanje rogova dim. 14/16 cm dužine cca  4 m. Na mjestu oslanjanja rogova na vjenčanicu, izvesti tipičan tesarski spoj rog – vjenčanica. Tesarske zasjeke krojiti na licu mjesta radi kosih sudara greda.</t>
  </si>
  <si>
    <t>2.4.13</t>
  </si>
  <si>
    <t>2.4.14</t>
  </si>
  <si>
    <t>MEĐUKATNE KONSTRUKCIJE</t>
  </si>
  <si>
    <t>Prije izvođenja spregnutih konstrukcija grede je potrebno poduprijeti u trećinama raspona.</t>
  </si>
  <si>
    <t>2.4.15</t>
  </si>
  <si>
    <t>Dobava i ugradnja drvenih greda iz masivnih četinara klase C24, dimenzija 14/16 cm na predhodno pripremljene oslonce u zidu.</t>
  </si>
  <si>
    <t>- Poz 302, duljine cca 1,5 m</t>
  </si>
  <si>
    <t>- Poz 301, duljine cca 3,4 m</t>
  </si>
  <si>
    <t>- Poz 200, duljine cca 1,5 m</t>
  </si>
  <si>
    <t>- Poz 100,  duljine cca 3,4 m</t>
  </si>
  <si>
    <t>2.4.16</t>
  </si>
  <si>
    <t>Podaščanje poda daščanom oplatom debljine 2 cm. Gornji rub greda se premazuje epoxy ljepilom, a oplata se prilikom montaže konstruktivno pričvrščuje samourezujućim vijcima za drvo M4 s upuštenom glavom.</t>
  </si>
  <si>
    <t>-Poz 400, potkrovlje</t>
  </si>
  <si>
    <t>-Poz 300</t>
  </si>
  <si>
    <t>-Poz 200</t>
  </si>
  <si>
    <t>-Poz 100</t>
  </si>
  <si>
    <t>2.4.17</t>
  </si>
  <si>
    <t>Bušenje rupa Φ11 u gredama preko podaščanja za ugradnju moždanika. Ugradnja moždanika Φ12 duljine 12 cm koji su predhodno umočeni u epoxy. Razmak moždanika prema proračunu. Obračun po broju ugrađenih moždanika.</t>
  </si>
  <si>
    <t>-Poz 301</t>
  </si>
  <si>
    <t>Ugradnja bankine na kamene konzole na južnoj strani Poz 100. Dimenzije bankine 12/14 cm. Bankinu prilagoditi visini kamenih konzola.</t>
  </si>
  <si>
    <t>Dobava i ugradnja drvenog stubišta do prvog kata . Stubište je iz drvenih tetiva dim. 8/20 cm, mjena12/14 cm i drvenog gazišta debljine 4 cm.</t>
  </si>
  <si>
    <t>-tetive krakova stubišta dim 8/20 cm, duljine cca 2,5 m</t>
  </si>
  <si>
    <t>-mjene 14/16 cm duljine cca 1,5 m</t>
  </si>
  <si>
    <t>-gazišta debljine 4 cm. obračun po tlocrtnoj površini.</t>
  </si>
  <si>
    <t>2.4.18</t>
  </si>
  <si>
    <t>2.4.19</t>
  </si>
  <si>
    <t>Dobava i ugradnja drvenog stubišta prvog i trećeg kata . Stubište je iz drvenih tetiva dim. 16/14 cm gazišta debljine 4 cm.</t>
  </si>
  <si>
    <t>-tetive krakova stubišta dim 16/14 cm, duljine cca 1 m</t>
  </si>
  <si>
    <t>2.4.20</t>
  </si>
  <si>
    <t>2.4.21</t>
  </si>
  <si>
    <t>Dobava i ugradnja drvenih greda iz masivnih četinara klase C24, dimenzija 14/16 cm na predhodno pripremljene bankine. Duljine greda do 4,75 m.</t>
  </si>
  <si>
    <t>- Poz 300</t>
  </si>
  <si>
    <t>- Poz 200</t>
  </si>
  <si>
    <t>- Poz 100</t>
  </si>
  <si>
    <t>2.4.22</t>
  </si>
  <si>
    <t>2.4.23</t>
  </si>
  <si>
    <t>2.4.24</t>
  </si>
  <si>
    <t>Dobava i ugradnja drvenog stubišta kuće B. Stubište je iz drvenih tetiva dim. 8/20 cm, mjena i stupića dim 12/14 cm i drvenog gazišta debljine 4 cm.</t>
  </si>
  <si>
    <t>-tetive kraka 8/20 cm stubišta duljine cca 3,8 m</t>
  </si>
  <si>
    <t>-tetive donjeg kraka  8/20 cm duljine cca 0,9 m</t>
  </si>
  <si>
    <t>-mjene 12/14 cm duljine cca 1,3</t>
  </si>
  <si>
    <t>-stup 12/14 cm dug cca 0,7 m</t>
  </si>
  <si>
    <t>Dobava i ugradnja drvenog stubišta prema zgradi C. Stubište je iz drvenih tetiva dim.14/16 cm gazišta debljine 4 cm.</t>
  </si>
  <si>
    <t>-tetive krakova stubišta dim 14/16 cm, duljine cca 1 m</t>
  </si>
  <si>
    <t>Ugradnja bankina na kamene konzole dim. 12/14 cm. Bankine prilagoditi visini kamenih konzola.</t>
  </si>
  <si>
    <t>2.4.25</t>
  </si>
  <si>
    <t>2.4.26</t>
  </si>
  <si>
    <t>Nadstrešnica</t>
  </si>
  <si>
    <t>Dobava i ugradnja bankine dim. 14/16 cm  na unaprijed pripremljene oslonce na kamenim konzolama i zidovima.</t>
  </si>
  <si>
    <t>Dobava i ugradnja grede dim. 16/28 cm.</t>
  </si>
  <si>
    <t>Dobava i ugradnja stupa dim. 16/28 cm.</t>
  </si>
  <si>
    <t>Dobava i ugradnja rogova dim. 10/12 cm, duljine cca 1,8 m.</t>
  </si>
  <si>
    <t>2.4.27</t>
  </si>
  <si>
    <t>2.4.28</t>
  </si>
  <si>
    <t>2.4.29</t>
  </si>
  <si>
    <t>2.4.30</t>
  </si>
  <si>
    <t>2.4.31</t>
  </si>
  <si>
    <t>2.4.32</t>
  </si>
  <si>
    <t>2.4.33</t>
  </si>
  <si>
    <t>UKUPNO TESARSKI RADOVI:</t>
  </si>
  <si>
    <t>2.5.</t>
  </si>
  <si>
    <t xml:space="preserve">BETONSKI RADOVI </t>
  </si>
  <si>
    <t>2.5.1</t>
  </si>
  <si>
    <t>Bušenje rupa Φ10/150 mm u postojećim kamenim zidovima i ugradnja sidara Φ8/650 mm za spregnutu betonsku ploču. Nakon ugradnje sidara, bušotine injektirati epoxy ljepilom uz brtvljenje ušća bušotine. Sidra se postavljaju pod kutem ±45°na razmaku cca 50 cm po obodu ploče.</t>
  </si>
  <si>
    <t>Armiranje ploče mrežom Q-196 i betoniranje tlačne ploče spregnute međukatne konstrukcije d= 6 cm iz sitnozrnog betona C25/30. Obračun po m3 ugrađenog betona</t>
  </si>
  <si>
    <t>Betoniranje podne ploče s dodatkom za vodonepropusnost d= 10 cm iz betona C25/30. Armirati s Q-188. Obračun po m2 izvedene podloge.</t>
  </si>
  <si>
    <t>Betoniranje kraka i ploče podesta d= 10 cm unutarnjeg stubišta kuće B iz betona C25/30. Armirati s Q 283. Gazišta nearmirana širine 28 i visine 18 cm.</t>
  </si>
  <si>
    <t xml:space="preserve"> </t>
  </si>
  <si>
    <t>Betoniranje stubišta i  podne ploče vrta d= 10 cm iz betona C25/30. Armirati s Q-226. Obračun po m3 izvedene podloge.</t>
  </si>
  <si>
    <t>Betoniranje trakastog temelja unutarnji zidova zgrade A, presjeka 60/60 cm, u iskopanom rovu. Obračun po m3 ugrađenog betona. Vodonepropusni beton C25/30. Armirati uzdužno s Φ12/15 cm u obe zone, vilica Φ10/20 cm.</t>
  </si>
  <si>
    <t>Betoniranje trakastog temelja razdjeljnog zida zgrada A i B, presjeka 90/60 cm, u iskopanom rovu. Obračun po m3 ugrađenog betona. Vodonepropusni beton C25/30. Armirati s Φ12/15 cm u obe zone, vilica Φ10/20 cm.</t>
  </si>
  <si>
    <t>Betoniranje trakastog temelja unutarnjeg stubišta zgrade B, presjeka 60/60 cm, u iskopanom rovu. Obračun po m3 ugrađenog betona. Vodonepropusni beton C25/30.</t>
  </si>
  <si>
    <t>Betoniranje trakastog temelja stubišta vrta, presjeka 65/70cm, u iskopanom rovu. Obračun po m3 ugrađenog betona.</t>
  </si>
  <si>
    <t>Betoniranje temelja zidova vrta, presjeka 80/70cm, u iskopanom rovu. Obračun po m3 ugrađenog betona.</t>
  </si>
  <si>
    <t>Betoniranje temelja stupa nadstrešnice iz C25/30. Dimenzije temelja 80/80/60 cm.</t>
  </si>
  <si>
    <t>2.5.2</t>
  </si>
  <si>
    <t>2.5.3</t>
  </si>
  <si>
    <t>2.5.4</t>
  </si>
  <si>
    <t>2.5.5</t>
  </si>
  <si>
    <t>2.5.6</t>
  </si>
  <si>
    <t>2.5.7</t>
  </si>
  <si>
    <t>2.5.8</t>
  </si>
  <si>
    <t>2.5.9</t>
  </si>
  <si>
    <t>2.5.10</t>
  </si>
  <si>
    <t>2.5.11</t>
  </si>
  <si>
    <t>UKUPNO BETONSKI RADOVI:</t>
  </si>
  <si>
    <t>2.1</t>
  </si>
  <si>
    <t>RADOVI RAZGRADNJE:</t>
  </si>
  <si>
    <t>ZEMLJANI RADOVI:</t>
  </si>
  <si>
    <t>TESARSKI RADOVI:</t>
  </si>
  <si>
    <t>BETONSKI RADOVI:</t>
  </si>
  <si>
    <t>2.2</t>
  </si>
  <si>
    <t>2.3</t>
  </si>
  <si>
    <t>2.4</t>
  </si>
  <si>
    <t>2.5</t>
  </si>
  <si>
    <t>3.</t>
  </si>
  <si>
    <t xml:space="preserve">ELEKTROINSTALACIJSKI RADOVI </t>
  </si>
  <si>
    <t>RADOVI KONSTRUKCIJE</t>
  </si>
  <si>
    <t>UKUPNO RADOVI KONSTRUKCIJE:</t>
  </si>
  <si>
    <t>REKAPITULACIJA RADOVA KONSTRUKCIJE</t>
  </si>
  <si>
    <t>Napomena:
Sve stavke ovog troškovnika podrazumijevaju dobavu,montažu i spajanje te dovođenje u pogonsku funkcionalnost.
Izvoditelj radova mora dobaviti opremu definiranu ovim troškovnikom,ali može ponuditi alternativna rješenja,uz pismenu suglasnost Projektanta i Investitora</t>
  </si>
  <si>
    <t>3.1.</t>
  </si>
  <si>
    <t>JAKA STRUJA</t>
  </si>
  <si>
    <t>NN KABELSKI PRIKLJUČAK</t>
  </si>
  <si>
    <t>Napomena:
Prema prethodnoj EE suglasnosti priključni kabel do mjernog mjesta u objektu,kao i samo mjerenje i opremu koja je uz to vezana,kao i sve radove,osigurava HEP u okviru svoga Ugovornog troškovnika.</t>
  </si>
  <si>
    <t>3.1.1</t>
  </si>
  <si>
    <t>izvodi HEP</t>
  </si>
  <si>
    <t xml:space="preserve">Ostali radovi vezani uz pričvršćenje voda na fasadu i spajanje u KPMO-a.
</t>
  </si>
  <si>
    <r>
      <t>Polaganje zračnog voda SKS 4x16 mm</t>
    </r>
    <r>
      <rPr>
        <sz val="10"/>
        <rFont val="Arial"/>
        <family val="2"/>
      </rPr>
      <t>²  i spajanje na KPMO objekta.Dužina voda prema izmjeri na licu mjesta.</t>
    </r>
  </si>
  <si>
    <t>kompet</t>
  </si>
  <si>
    <t>3.1.2</t>
  </si>
  <si>
    <t>3.1.3</t>
  </si>
  <si>
    <t xml:space="preserve">Potrebno predvidjeti ugradnju u KPMO katodne odvodnike prenapona tipa kao 4xK.O. PZH I V/400, 50kA, 400V - HERMI </t>
  </si>
  <si>
    <t>3.2.</t>
  </si>
  <si>
    <t>3.2.1</t>
  </si>
  <si>
    <t>Glavni razdjelnik objekta GRO</t>
  </si>
  <si>
    <t>Opće karakteristike:</t>
  </si>
  <si>
    <t>signalna lampica zelena za prisustvo faza</t>
  </si>
  <si>
    <t>Instal.zaštit.prekidač B6A /1P;prekidna moć 15kA</t>
  </si>
  <si>
    <t>trofazni limitator 32A</t>
  </si>
  <si>
    <t>Instal.zaštit.prekidač B25A /3P;prekidna moć 15kA</t>
  </si>
  <si>
    <t>Instal.zaštit.prekidač B32A /1P;prekidna moć 15kA</t>
  </si>
  <si>
    <t>Instal.zaštit.prekidač B25A /1P;prekidna moć 15kA</t>
  </si>
  <si>
    <t>Impulsni rele MR 41,ETI</t>
  </si>
  <si>
    <t>Instalacioni sklopnik 20A,230V,2N/0,BZ326437,Schrack</t>
  </si>
  <si>
    <t>Izborna preklopka R-O-A,1P,20A,INOE 31F28,Schrack</t>
  </si>
  <si>
    <t>Instal.zaštit.prekidač C10A /1P,BMO 17110,Schrack</t>
  </si>
  <si>
    <t xml:space="preserve">Ostali sitniji montažni materijal,POK kanali,vezice,  ožičenje,sabirnice,zaštite,natpisne pločice, vijci, matice,radionički nacrt,atesti o radioničkom ispitivanju </t>
  </si>
  <si>
    <t xml:space="preserve">komplet </t>
  </si>
  <si>
    <t>Razdjelnik klima jedinica RKJ</t>
  </si>
  <si>
    <t>Instal.zaštit.prekidač C16A /1P;BMO 17116,Schrack</t>
  </si>
  <si>
    <t>Instal.zaštit.prekidač C10A /1P;BMO 17110,Schrack</t>
  </si>
  <si>
    <t>Instal.zaštit.prekidač C6A /1P;BMO 17106,Schrack</t>
  </si>
  <si>
    <t>Razdjelnik 1.kata RK1</t>
  </si>
  <si>
    <t>Zaštitni uređaj dif.struje FID 25/0,03;BC 002203,1P+N, Schrack</t>
  </si>
  <si>
    <t>Katodni odvodnik prenapona,VARTEC,VVM ,TII,225/15kA (ISO 10351) + podnožje(ISO 10310),Schrack</t>
  </si>
  <si>
    <t>Razdjelnik 2. kata RK2</t>
  </si>
  <si>
    <t>Razdjelnik 3. kata RK3</t>
  </si>
  <si>
    <t>Instal.zaštit.prekidač B10A /1P;BMO 18110,Schrack</t>
  </si>
  <si>
    <t>3.2.2</t>
  </si>
  <si>
    <t>3.2.3</t>
  </si>
  <si>
    <t>3.2.4</t>
  </si>
  <si>
    <t>3.2.5</t>
  </si>
  <si>
    <t>UKUPNO RAZVODNI UREĐAJI:</t>
  </si>
  <si>
    <t>RAZVODNI UREĐAJI</t>
  </si>
  <si>
    <t>3.3.</t>
  </si>
  <si>
    <t>RASVJETA</t>
  </si>
  <si>
    <t>Svjetiljke i pribor</t>
  </si>
  <si>
    <t xml:space="preserve">Dio rasvijetnih tijela koji se odnosi na rasvjetu svih izložbenih prostora te ulaznog info prostora (suvenirnica) je konkretno predložen i to sa tračnim razvodom na plafonu,dok su ostala rasvijetna tijela predložena sa prikazom njihovih osnovnih karakteristika i eventualnog dobavljača. </t>
  </si>
  <si>
    <t>3.3.1</t>
  </si>
  <si>
    <t>Tračni razvod EUTRAC</t>
  </si>
  <si>
    <r>
      <t>stropni trofazni (tri strujna kruga) sustav napojnih tračnica (jednakovrijedno kao EUTRAC - www.eutrac.eu) u crnoj boji za izvedbu strukture u obliku slova "U" ili trake ili kvsdrsts (romba) s montažnim i spojnim priborom (</t>
    </r>
    <r>
      <rPr>
        <b/>
        <i/>
        <sz val="10"/>
        <rFont val="Arial"/>
        <family val="2"/>
      </rPr>
      <t>sve pozicije na objektu</t>
    </r>
    <r>
      <rPr>
        <sz val="10"/>
        <rFont val="Arial"/>
        <family val="2"/>
      </rPr>
      <t>)</t>
    </r>
  </si>
  <si>
    <t>strujna tračnica 2m</t>
  </si>
  <si>
    <t>strujna tračnica 3m</t>
  </si>
  <si>
    <t>kutna spojnica</t>
  </si>
  <si>
    <t>krajnji element za napajanje</t>
  </si>
  <si>
    <t>linearna spojnica</t>
  </si>
  <si>
    <t>završna kapa</t>
  </si>
  <si>
    <t xml:space="preserve">napojni fleksibilni vodič 5x1,5mm2 </t>
  </si>
  <si>
    <t>dekorativna spojna priključna kutija</t>
  </si>
  <si>
    <t>fleksibilni ovjesni element do 200 cm</t>
  </si>
  <si>
    <t>kutni spojni napojni element</t>
  </si>
  <si>
    <t>montaža i spajanje sustava</t>
  </si>
  <si>
    <t>Reflektori za tračni razvod</t>
  </si>
  <si>
    <r>
      <t>Dobava reflektora s adapterom za priključak na trofaznu strujnu tračnicu (</t>
    </r>
    <r>
      <rPr>
        <b/>
        <sz val="10"/>
        <rFont val="Arial"/>
        <family val="2"/>
      </rPr>
      <t>sve pozicije na objektu</t>
    </r>
    <r>
      <rPr>
        <sz val="10"/>
        <rFont val="Arial"/>
        <family val="2"/>
      </rPr>
      <t>)</t>
    </r>
  </si>
  <si>
    <t>jednakovrijedno SLV - PURI SPOT SET GU10 - 153570 + PHILIPS MasterLED spot 5,3W 3000K 355lm</t>
  </si>
  <si>
    <t>montaža i podešavanje reflektora prema postavu</t>
  </si>
  <si>
    <t xml:space="preserve">Ostale svjetiljke </t>
  </si>
  <si>
    <t>Dobava vodotijesne ugradne plafonjere za sanitarni čvor, LED svjetiljka,5W,230V,po izboru investitora i interijeriste</t>
  </si>
  <si>
    <t>Dobava vodotijesne zidne svjetiljke IP65 za iznad ulaznih vrata, štedna svjetiljka,23WW,230V,po izboru investitora i interijeriste</t>
  </si>
  <si>
    <t>Dobava zidne ukrasne svjetiljke za iznad ogledala u san čvoru, LED ili fluo svjetiljka,5W ili 14W,230V,po izboru investitora i interijeriste</t>
  </si>
  <si>
    <t>Dobava vodotijesne nadgradne LED svjetiljke za prostor tehnike,10W,230V,po izboru investitora i interijeriste</t>
  </si>
  <si>
    <t>Dobava vodotijesne nadgradne fluo svjetiljke za prostor klima jedinica u potkrovlju,28W,230V,po izboru investitora i interijeriste</t>
  </si>
  <si>
    <t>Dobava stropne ukrasne LED reflekte za montažu na dervene grede za prostor ureda,7,5W;230V,po izboru investitora i interijeriste</t>
  </si>
  <si>
    <t>Dobava zidne ukrasne LED reflekt za ured i info/suvenirnicu,2x5W,230V,po izboru investitora i interijeriste</t>
  </si>
  <si>
    <t>Dobava zidne ukrasne LED reflekte za stepenište,7,5-10W; 230V,po izboru investitora i interijeriste</t>
  </si>
  <si>
    <t>Dobava ugradne plafonjere za predprostor san.čvorova, LED ili štedna svjetiljka 7,5W ili 23W,230V,po izboru investitora i interijeriste</t>
  </si>
  <si>
    <t xml:space="preserve">Dobava vodotijesnog LED reflektora,IP65,za montažu na grede lapidarija,tip kao SLV-CV SPOT WALL,gU10-231662;5,3W,230V  </t>
  </si>
  <si>
    <t xml:space="preserve">Dobava vodotijesnog LED reflektora,IP65,za montažu u zemlju u zelenilu lapidarija,tip kao SLV-CV SPOT 40,gU10-231672;5,3W,230V  </t>
  </si>
  <si>
    <t>Dobava protupaničneLED svjetiljke nadgradne,sa 3h samogorenja,3,5W (ukrasni oblik-maje dimenzije),po izboru investitora i interijeriste</t>
  </si>
  <si>
    <t>Dobava protupaničneLED svjetiljke nadgradne,sa 3h samogorenja,3,5W (ukrasni oblik-maje dimenzije),sa ucrtanim piktogramom izlaza,po izboru investitora i interijeriste.</t>
  </si>
  <si>
    <t xml:space="preserve">Ostale svjetiljke komplet </t>
  </si>
  <si>
    <t xml:space="preserve">Svjetiljke komplet </t>
  </si>
  <si>
    <t>3.3.2</t>
  </si>
  <si>
    <t>3.3.1.1</t>
  </si>
  <si>
    <t>3.3.1.2</t>
  </si>
  <si>
    <t>3.3.1.3</t>
  </si>
  <si>
    <t>3.3.1.4</t>
  </si>
  <si>
    <t>3.3.1.5</t>
  </si>
  <si>
    <t>3.3.1.6</t>
  </si>
  <si>
    <t>3.3.1.7</t>
  </si>
  <si>
    <t>3.3.1.8</t>
  </si>
  <si>
    <t>3.3.1.9</t>
  </si>
  <si>
    <t>3.3.1.10</t>
  </si>
  <si>
    <t>3.3.1.11</t>
  </si>
  <si>
    <t>3.3.1.12</t>
  </si>
  <si>
    <t>3.3.1.13</t>
  </si>
  <si>
    <t>3.3.1.14</t>
  </si>
  <si>
    <t>3.3.1.15</t>
  </si>
  <si>
    <t>Sklopne naprave</t>
  </si>
  <si>
    <t xml:space="preserve">obična sklopka </t>
  </si>
  <si>
    <t>obična sklopka s mogućnosti "dimanja",prilagođena odabranom tipu rasvjetnih tijela</t>
  </si>
  <si>
    <t>izmjenična sklopka</t>
  </si>
  <si>
    <t>prekidač za ventilator sa indikatorom</t>
  </si>
  <si>
    <t>zidno tipkalo za stubišnu rasvjetu sa tinjalicom</t>
  </si>
  <si>
    <t>prekidač "on - off" za bojler</t>
  </si>
  <si>
    <t>Nadžbukna sklopka za prostor klima u potkrovlju,10A,230V,plastika</t>
  </si>
  <si>
    <t>Prekidački sklop sa 10 kom dimabilnih prekidača prilagođenih tipu odabranih dimabilnih LED reflektora,sve ugrađeno u podžbukni ormarić sa jednim modulom za smještaj 12 elemenata i ostalim priborom,zs montažu u prostor ureda.</t>
  </si>
  <si>
    <t>3.3.2.1</t>
  </si>
  <si>
    <t>3.3.2.2</t>
  </si>
  <si>
    <t>3.3.2.3</t>
  </si>
  <si>
    <t xml:space="preserve">Sklopne naprave komplet </t>
  </si>
  <si>
    <t>Kabeli i pribor za rasvjetu</t>
  </si>
  <si>
    <t>Napomena:
Kabeli se polažu podžbukno u cijevima u novim i novo obrađenim zidovima i plafonima,zatim na perforirane kabel trase u vertikalnim šahtama od prizemlja prema etažama katova,te iznad plafonskih greda i eventualno drvenog stropa u CS cijevi ili na kabel trase ili se pričvršćuju s "krokodilkama" te eventualno i prema potrebi u podu u odgovarajućim CS cijevima.</t>
  </si>
  <si>
    <t>Kabel PP00Y 3x2,5 mm2</t>
  </si>
  <si>
    <t>Kabel PP00Y 3x1,5 mm2</t>
  </si>
  <si>
    <t>Kabel PP00 2x1,5 mm2</t>
  </si>
  <si>
    <t>Kabel PPY 3x1,5 mm2</t>
  </si>
  <si>
    <t>Kabel PP 2x1,5 mm2</t>
  </si>
  <si>
    <t>Dobava i montaža instalacijskih cijevi -p/žb
plastična CS cijev promjera 20mm</t>
  </si>
  <si>
    <t>Dobava i montaža instalacijskih cijevi -p/žb
plastična CS cijev promjera 16mm</t>
  </si>
  <si>
    <t>Dobava i montaža instalacijskih cijevi - plastična PNTcijev promjera 16mm</t>
  </si>
  <si>
    <t>Ostali sitni i spojni nepredviđeni materijal</t>
  </si>
  <si>
    <t>3.3.3</t>
  </si>
  <si>
    <t>3.3.3.1</t>
  </si>
  <si>
    <t>3.3.3.3</t>
  </si>
  <si>
    <t>3.3.3.2</t>
  </si>
  <si>
    <t xml:space="preserve">Kabeli i pribor za rasvjetu komplet </t>
  </si>
  <si>
    <t>UKUPNO RASVJETA:</t>
  </si>
  <si>
    <t>3.4.</t>
  </si>
  <si>
    <t>TERMIKA I EMP POGON</t>
  </si>
  <si>
    <t>3.4.1</t>
  </si>
  <si>
    <t>3.4.1.1</t>
  </si>
  <si>
    <r>
      <t>Kabel PPOOY 3x4mm</t>
    </r>
    <r>
      <rPr>
        <sz val="10"/>
        <rFont val="Arial"/>
        <family val="2"/>
      </rPr>
      <t>²</t>
    </r>
  </si>
  <si>
    <r>
      <t>Kabel PP00Y 5x2,5mm</t>
    </r>
    <r>
      <rPr>
        <sz val="10"/>
        <rFont val="Arial"/>
        <family val="2"/>
      </rPr>
      <t>²</t>
    </r>
  </si>
  <si>
    <r>
      <t>Kabel PP00Y 3x2,5mm</t>
    </r>
    <r>
      <rPr>
        <sz val="10"/>
        <rFont val="Arial"/>
        <family val="2"/>
      </rPr>
      <t>²</t>
    </r>
  </si>
  <si>
    <r>
      <t>Kabel PPY 3x2,5mm</t>
    </r>
    <r>
      <rPr>
        <sz val="10"/>
        <rFont val="Arial"/>
        <family val="2"/>
      </rPr>
      <t>²</t>
    </r>
  </si>
  <si>
    <r>
      <t>Kabel PP 2x2,5mm</t>
    </r>
    <r>
      <rPr>
        <sz val="10"/>
        <rFont val="Arial"/>
        <family val="2"/>
      </rPr>
      <t>²</t>
    </r>
  </si>
  <si>
    <r>
      <t>Kabel PPY 3x1,5mm</t>
    </r>
    <r>
      <rPr>
        <sz val="10"/>
        <rFont val="Arial"/>
        <family val="2"/>
      </rPr>
      <t>²</t>
    </r>
  </si>
  <si>
    <t xml:space="preserve">Pribor i izvodi komplet </t>
  </si>
  <si>
    <t>3.4.1.2</t>
  </si>
  <si>
    <t>3.4.1.3</t>
  </si>
  <si>
    <t>3.4.1.4</t>
  </si>
  <si>
    <t>Utičnica nadžbukna monofazna,poluugradna,za montažu na radni stol u info/suvenirnici,16A, 250V, po izboru investitora:</t>
  </si>
  <si>
    <t>Utičnica nadžbukna monofazna,16A, 250V, po izboru investitora:</t>
  </si>
  <si>
    <t>Utičnica nadžbukna, trofazna, peteropolna,16A, 400V, proizvod po izboru investitora</t>
  </si>
  <si>
    <t>3.4.1.5</t>
  </si>
  <si>
    <t>3.4.1.6</t>
  </si>
  <si>
    <t>3.4.1.7</t>
  </si>
  <si>
    <t>3.4.1.8</t>
  </si>
  <si>
    <t>3.4.1.9</t>
  </si>
  <si>
    <t>Kabeli termike i EMP,utičnice,priključci i cijevi</t>
  </si>
  <si>
    <t>3.4.2</t>
  </si>
  <si>
    <t>Ostali radovi i materijal</t>
  </si>
  <si>
    <t xml:space="preserve">Ostali radovi i materijal komplet </t>
  </si>
  <si>
    <t>3.4.2.1</t>
  </si>
  <si>
    <t>Izrada izvodnih mjesta monofaznih za priključak slijedećih potrošaća : bojler, el.grijalice, oprema i centrale, vanjski izvodi, ventilatori, fan coili i vanjske klime i vanj. rasv. na kamenoj teraci.</t>
  </si>
  <si>
    <t>3.4.2.2</t>
  </si>
  <si>
    <t>3.4.2.3</t>
  </si>
  <si>
    <t>3.4.2.4</t>
  </si>
  <si>
    <t>3.4.2.5</t>
  </si>
  <si>
    <t>3.4.2.6</t>
  </si>
  <si>
    <t>3.4.2.7</t>
  </si>
  <si>
    <t>Kutija za izjednačenje potencijala, podžbukna sa sabirnicom.</t>
  </si>
  <si>
    <r>
      <t>Vod za izjednačenje potencijala P-Y 4mm</t>
    </r>
    <r>
      <rPr>
        <sz val="10"/>
        <rFont val="Arial"/>
        <family val="2"/>
      </rPr>
      <t>² prosječne dužine 8m.</t>
    </r>
  </si>
  <si>
    <r>
      <t>Vod za izjednačenje potencijala P-Y 10mm</t>
    </r>
    <r>
      <rPr>
        <sz val="10"/>
        <rFont val="Arial"/>
        <family val="2"/>
      </rPr>
      <t>² prosječne dužine 20m.</t>
    </r>
  </si>
  <si>
    <t>Dobava i montaža instalacijskih cijevi - plastične CS cijevi promjera 16mm.</t>
  </si>
  <si>
    <r>
      <t>Kabel PPY 3x1,5mm</t>
    </r>
    <r>
      <rPr>
        <sz val="10"/>
        <rFont val="Arial"/>
        <family val="2"/>
      </rPr>
      <t>² za spoj tipkala u nuždi.</t>
    </r>
  </si>
  <si>
    <t>Tipkalo u nuždi, isklop, podžbukno.</t>
  </si>
  <si>
    <t>Obujmice i spojevi sa metalnim masama za IP, komplet.</t>
  </si>
  <si>
    <t>UKUPNO TERMIKA I EMP POGON:</t>
  </si>
  <si>
    <t>3.5.</t>
  </si>
  <si>
    <t>ENERGETSKI KABELI I KABEL TRASE</t>
  </si>
  <si>
    <t>Perforirana kabelska trasa s pripadnim 
spojnicama nosačima i poklopcem ZEP PKK 50.</t>
  </si>
  <si>
    <t>3.5.1</t>
  </si>
  <si>
    <t>Perforirana kabelska trasa s pripadnim 
spojnicama nosačima i poklopcem ZEP PKK 100.</t>
  </si>
  <si>
    <t>Perforirana kabelska trasa s pripadnim 
spojnicama nosačima i poklopcem ZEP PKK 200.</t>
  </si>
  <si>
    <r>
      <t>Glavni napojni kabel  PPOO-Y 5x16mm</t>
    </r>
    <r>
      <rPr>
        <sz val="10"/>
        <rFont val="Arial"/>
        <family val="2"/>
      </rPr>
      <t>².</t>
    </r>
  </si>
  <si>
    <t>Polaganje PHD cijevi od KPMO-a do GRO-a za napojni kabel:</t>
  </si>
  <si>
    <r>
      <t>Kabel PPOOY 3x10mm</t>
    </r>
    <r>
      <rPr>
        <sz val="10"/>
        <rFont val="Arial"/>
        <family val="2"/>
      </rPr>
      <t>² (od GRO do RK1,RK2 i RK3).</t>
    </r>
  </si>
  <si>
    <r>
      <t>Kabel PPOOY 5x6mm</t>
    </r>
    <r>
      <rPr>
        <sz val="10"/>
        <rFont val="Arial"/>
        <family val="2"/>
      </rPr>
      <t>² (od GRO do RKJ).</t>
    </r>
  </si>
  <si>
    <t>Dobava i montaža instalacijskih cijevi - plastične CS cijevi raznih promjera,23-29mm.</t>
  </si>
  <si>
    <t>Ostali sitni i spojni materijal.</t>
  </si>
  <si>
    <t>Ispitivanje otpora izolacije kabela,te izdavanje atesta od ovlaštene organizacije.</t>
  </si>
  <si>
    <t>pauš.</t>
  </si>
  <si>
    <t>3.5.2</t>
  </si>
  <si>
    <t>3.5.3</t>
  </si>
  <si>
    <t>3.5.4</t>
  </si>
  <si>
    <t>3.5.5</t>
  </si>
  <si>
    <t>3.5.6</t>
  </si>
  <si>
    <t>3.5.7</t>
  </si>
  <si>
    <t>3.5.8</t>
  </si>
  <si>
    <t>3.5.9</t>
  </si>
  <si>
    <t>3.5.10</t>
  </si>
  <si>
    <t>UKUPNO ENERGETSKI KABELI I TRASE :</t>
  </si>
  <si>
    <t>3.6.</t>
  </si>
  <si>
    <t>ISPITIVANJE I MJERENJE</t>
  </si>
  <si>
    <t>3.6.1</t>
  </si>
  <si>
    <t>3.6.2</t>
  </si>
  <si>
    <t>3.6.3</t>
  </si>
  <si>
    <t>Funkcionalno ispitivanje i mjerenje elektroinstalacije s otklanjanjem mogućih grešaka.</t>
  </si>
  <si>
    <t>Puštanje u rad izvedene elektroinstalacije jake struje te izdavanje odgovarajućih atesta od strane ovlaštene organizacije.</t>
  </si>
  <si>
    <t>Primopredaja radova na elektroinstalacijama jake
struje korisniku,izrada zapisnika i puštanje u pogon.</t>
  </si>
  <si>
    <t>UKUPNO ISPITIVANJE I MJERENJE:</t>
  </si>
  <si>
    <t>SLABA STRUJA</t>
  </si>
  <si>
    <t>3.7.</t>
  </si>
  <si>
    <t>INSTALACIJA STRUKTURNOG KABLIRANJA (telefon i informatika)</t>
  </si>
  <si>
    <t>UKUPNO JAKA STRUJA:</t>
  </si>
  <si>
    <t>3.7.1</t>
  </si>
  <si>
    <t>okvir patch panela 10",1U-Conteg/DP-MP-S1U</t>
  </si>
  <si>
    <t>prihvatnik za module za 10" okvir-Panduit/CFFP4</t>
  </si>
  <si>
    <t>RJ45 utični modul cat6,neoklopljeni -Panduit/ CJ688T GAW</t>
  </si>
  <si>
    <t xml:space="preserve">vodilica kabela za aranžiranje kabela unutar ormarića </t>
  </si>
  <si>
    <t>patch kabel cat.6-1m</t>
  </si>
  <si>
    <t>dvostruka nadgradna šuko priključnica</t>
  </si>
  <si>
    <t>Kabel informatički Cat 6 STP 4x2AWG 24</t>
  </si>
  <si>
    <t xml:space="preserve">Telefonska-informatička utičnica za ugradnju u okvir prema izboru INVESTITORA Cat 6 STP 10Gb RJ45 </t>
  </si>
  <si>
    <t>Dobava i montaža instalacijskih cijevi - 
plastična CS cijev promjera 16mm</t>
  </si>
  <si>
    <t>Dobava i montaža instalacijske cijevi za dovodni kabel - 
kruta PNT cijev promjera 35mm</t>
  </si>
  <si>
    <t xml:space="preserve">Konačno spajanje i ispitivanje instalacije strukturnog kabliranja,te provjera ispravnosti
svih linija  </t>
  </si>
  <si>
    <t>Spajanje na postojeću telefonsku instalaciju u najbližem telefonskom zdencu prema uvjetima koncesionara i HAKOMa.</t>
  </si>
  <si>
    <t>Izvodi koncesionar</t>
  </si>
  <si>
    <t>3.7.2</t>
  </si>
  <si>
    <t>Uvodni telefonski ugradni ormarić tipske izvedbe kao UKO-1B za priključak dovodne telefonske instalacije sa komplet opremom.</t>
  </si>
  <si>
    <t>3.7.3</t>
  </si>
  <si>
    <t>Dobava, isporuka i montaža novog  informatičko-komunikacijskog ormarića KO koji se ugrađuje nadžbukno u prostor sa GRO  u prizemlju objekta B.Novo predviđeni telefonsko/komunikacijski priključci će zavisiti o stvarnim potrebama investitora. Uz ormarić se isporučuju nosači za reglete, komplet s regletama 10x2, zatim nosači za ugradnju pasivne opreme te ostala montažna oprema (čičak vezice, matice, vijci i sl.) Dimenzije ormarića KO će se odrediti naknadno od strane isporučitelja pasivne opreme nakon što se ista posloži prema specifikaciji i željama investitora. U opremu spadaju:</t>
  </si>
  <si>
    <t>3.7.4</t>
  </si>
  <si>
    <t>3.7.5</t>
  </si>
  <si>
    <t>3.7.6</t>
  </si>
  <si>
    <t>3.7.7</t>
  </si>
  <si>
    <t>3.7.8</t>
  </si>
  <si>
    <t>3.7.9</t>
  </si>
  <si>
    <r>
      <t>Dovodni telefonski kabel 
Ti 44 5x2x0,6 mm</t>
    </r>
    <r>
      <rPr>
        <sz val="10"/>
        <rFont val="Arial"/>
        <family val="2"/>
      </rPr>
      <t>²</t>
    </r>
  </si>
  <si>
    <t>UKUPNO INSTALACIJA STRUKTURNOG KABLIRANJA:</t>
  </si>
  <si>
    <t>3.8.</t>
  </si>
  <si>
    <t>INSTALACIJA SATV-a</t>
  </si>
  <si>
    <t>Napomena: SATV sustav je predviđen da ga definira investitor prema svojim željama i zahtijevima,ali se ipak u projektu predlaže rješenje sa Kathrein multi-switch sustavom i opremom kako slijedi:</t>
  </si>
  <si>
    <t xml:space="preserve">Kathrein DVB-S antena,bez LNB elementa </t>
  </si>
  <si>
    <t xml:space="preserve">Koaksijalni kabel CATV-drop cable,za spajanje TV utičnica i antenskog sustava na krovu 1,13/4,8 AF TRI-SHIELD 90dB </t>
  </si>
  <si>
    <t>Dobava i montaža instalacijskih cijevi - 
plastična CS cijev promjera 20mm</t>
  </si>
  <si>
    <t>3.8.1</t>
  </si>
  <si>
    <t>3.8.2</t>
  </si>
  <si>
    <t>Kathrein DVB-T antena,BZD40
za prijem digitalnog zemaljskog prijema (HRT1, HRT2, Nova, RTL)</t>
  </si>
  <si>
    <t>Kathrein DVB-S UAS 177 LNB element 10,70-12,75 GHz; 1 izlaz (14/18V,0/22kHz)</t>
  </si>
  <si>
    <t>Kathrein multi-switch EXR 158
Multi-switch 5 ulaza - do 8 izlaza (utičnica) 47-862/4x950-2150 Mhz,F-konektor,integrirano napajanje 18V/550mA; gubitak signala : SAT 12-7dB/terr.4-0dB</t>
  </si>
  <si>
    <t xml:space="preserve">Kathrein jezgra TV utičnice, prolazna/završna za DVB-T,DVB-S,analogni signal,radio-3port gubitak signala: Radio 2dB, TV 1dB, SAT 1dB dolazi bez pokrova i okvira </t>
  </si>
  <si>
    <t xml:space="preserve">Spajanje pripremljenih kablova na priključak utičnica, testiranje svih spojenih kablova. Za potpunu funkcionalnost DVB-T antene potreban je TV-prijemnik sa ugrađenim VDB-T prijemnikom ili zasebni DVB-T prijemnik. Također i za prijam satelitske antene zahtjeva se pored TV-a prijamnik (reciver). Antena se može nadograditi sa više LNB elemenata za veći broj dostupnih programa. </t>
  </si>
  <si>
    <t>3.8.3</t>
  </si>
  <si>
    <t>3.8.4</t>
  </si>
  <si>
    <t>3.8.5</t>
  </si>
  <si>
    <t>3.8.6</t>
  </si>
  <si>
    <t>3.8.7</t>
  </si>
  <si>
    <t>3.8.8</t>
  </si>
  <si>
    <t>UKUPNO INSTALACIJA SATV-a:</t>
  </si>
  <si>
    <t>3.9.</t>
  </si>
  <si>
    <t>INSTALACIJA OZVUČENJA</t>
  </si>
  <si>
    <t>Napomena: Predviđena je osnovna  instalacija ozvučenja a samu opremu i tip uređaja će definirati investitor prema svojim željama i zahtijevima.</t>
  </si>
  <si>
    <t>3.9.1</t>
  </si>
  <si>
    <t>Dobava,montaža i spajanje instalacijskog kabela : PP-J 4x1,5mm2</t>
  </si>
  <si>
    <t>Dobava,montaža i polaganje zaštitne rebraste cijevi CS20.</t>
  </si>
  <si>
    <t>Sitni spojni montažni materijal te sitniji nepredviđeni radovi.</t>
  </si>
  <si>
    <t>Pripremno završni radovi, pregled, ispitivanje i mjerenje ispravnosti instalacije, te puštanje u pogon.</t>
  </si>
  <si>
    <t>Izdavanje atesta od ovlaštene stručne organizacije te izjava o kvaliteti izvedene instalacije.</t>
  </si>
  <si>
    <t>3.9.2</t>
  </si>
  <si>
    <t>3.9.3</t>
  </si>
  <si>
    <t>3.9.4</t>
  </si>
  <si>
    <t>3.9.5</t>
  </si>
  <si>
    <t>3.9.6</t>
  </si>
  <si>
    <t>3.9.7</t>
  </si>
  <si>
    <t>3.9.8</t>
  </si>
  <si>
    <t>3.9.9</t>
  </si>
  <si>
    <t>UKUPNO INSTALACIJA OZVUČENJA:</t>
  </si>
  <si>
    <t>INSTALACIJA AUTOMATSKOG SUSTAVA ODIMLJAVANJA (ASO)</t>
  </si>
  <si>
    <t>3.10.1</t>
  </si>
  <si>
    <t>Dobava,uvlačenje u cijev i spajanje kabela i cijevi za povezivanje ASO sustava i to :</t>
  </si>
  <si>
    <t>UTP(4x2x0,6 AWG24,cat.5</t>
  </si>
  <si>
    <t>PPY 3x2,5 mm2</t>
  </si>
  <si>
    <t>(N)HXH FE 180/E30 3x1,5</t>
  </si>
  <si>
    <t>cijev PNT Ø20</t>
  </si>
  <si>
    <t>3.10.2</t>
  </si>
  <si>
    <t>3.10.3</t>
  </si>
  <si>
    <t>3.10.4</t>
  </si>
  <si>
    <t>3.10.5</t>
  </si>
  <si>
    <t>Ispitivanje funkcionalnosti instalacije ASO te izdavanje atesta od službeno ovlaštene organizacije</t>
  </si>
  <si>
    <t>UKUPNO INSTALACIJA AUTOMATSKOG SUSTAVA ODIMLJAVANJA:</t>
  </si>
  <si>
    <t>UKUPNO SLABA STRUJA:</t>
  </si>
  <si>
    <t>3.10.</t>
  </si>
  <si>
    <t>3.11.</t>
  </si>
  <si>
    <t>GROMOBRANSKA INSTALACIJA</t>
  </si>
  <si>
    <t>3.11.1</t>
  </si>
  <si>
    <t>Dobava i montaža gromobranskih odvoda i to prema specifikaciji:</t>
  </si>
  <si>
    <t>rastavna spojnica - KON 02</t>
  </si>
  <si>
    <t xml:space="preserve">ugradna kutija za mjerni spoj od nehrđajućeg čelika </t>
  </si>
  <si>
    <t>Dobava i montaža nosača vodiča:</t>
  </si>
  <si>
    <t>za beton sa "strane" - ...-RfØ8mm</t>
  </si>
  <si>
    <t>za sljeme</t>
  </si>
  <si>
    <t>za crijep kanalicu</t>
  </si>
  <si>
    <t xml:space="preserve">Zaštita spojeva u temeljima (izvodi i dozemni spojevi) od korozije  </t>
  </si>
  <si>
    <t xml:space="preserve">Sitni nedefinirani materijal i pribor </t>
  </si>
  <si>
    <t>3.11.2</t>
  </si>
  <si>
    <t>3.11.3</t>
  </si>
  <si>
    <t>3.11.4</t>
  </si>
  <si>
    <t>3.11.5</t>
  </si>
  <si>
    <t xml:space="preserve">Dobava i montaža križne spojke za betonske temelje - KON 09 
</t>
  </si>
  <si>
    <t>Dobava i montaža križne spojke za hvataljke na krovu - KON 04</t>
  </si>
  <si>
    <t xml:space="preserve">Ispitivanje gromobranske instalacije i ishođenje odgovarajućeg atesta od ovlaštene organizacije </t>
  </si>
  <si>
    <t>3.11.6</t>
  </si>
  <si>
    <t>3.11.7</t>
  </si>
  <si>
    <t>3.11.8</t>
  </si>
  <si>
    <t>3.11.9</t>
  </si>
  <si>
    <t>UKUPNO GROMOBRANSKA INSTALACIJA:</t>
  </si>
  <si>
    <t>3.12.</t>
  </si>
  <si>
    <t>IZRADA PROJEKTA IZVEDENOG STANJA</t>
  </si>
  <si>
    <t>3.12.1</t>
  </si>
  <si>
    <t>Izrada projekta izvedenog stanja</t>
  </si>
  <si>
    <t>UKUPNO IZRADA PROJEKTA IZVEDENOG STANJA:</t>
  </si>
  <si>
    <t>REKAPITULACIJA ELEKTROINSTALACIJSKIH RADOVA</t>
  </si>
  <si>
    <t>3.1</t>
  </si>
  <si>
    <t>UKUPNO ELEKTROINSTALACIJSKI RADOVI:</t>
  </si>
  <si>
    <t>3.2</t>
  </si>
  <si>
    <t>3.3</t>
  </si>
  <si>
    <t>3.4</t>
  </si>
  <si>
    <t>3.5</t>
  </si>
  <si>
    <t>3.6</t>
  </si>
  <si>
    <t>UKUPNO JAKA STRUJA</t>
  </si>
  <si>
    <t>3.7</t>
  </si>
  <si>
    <t>INSTALACIJA AUTOMATSKOG SUSTAVA ODIMLJAVANJA</t>
  </si>
  <si>
    <t>3.8</t>
  </si>
  <si>
    <t>3.9</t>
  </si>
  <si>
    <t>3.10</t>
  </si>
  <si>
    <t>UKUPNO SLABA STRUJA</t>
  </si>
  <si>
    <t>3.12</t>
  </si>
  <si>
    <t>3.13</t>
  </si>
  <si>
    <t>GROMOBRANSKA  INSTALACIJA</t>
  </si>
  <si>
    <t>4.</t>
  </si>
  <si>
    <t>RADOVI VATRODOJAVNE INSTALACIJE</t>
  </si>
  <si>
    <t>VATRODOJAVNA CENTRALA</t>
  </si>
  <si>
    <t>Predviditi mogućnost spajanja na automatski telefonski dojavnik za dojavu u digitalnom obliku vatrogasnoj službi direktno ili dojavnom centru</t>
  </si>
  <si>
    <t>kabela (N)HXH FE 180/E30 3x1,5 za napajanje zasebne petlje sirena</t>
  </si>
  <si>
    <t>kabela (N)HXH FE 180/E30 2x0,8 za spoj modula na vanjske elemente sustava</t>
  </si>
  <si>
    <t>kabela IY(St)Y 2x(2x0,8)/PNT φ20</t>
  </si>
  <si>
    <t>napojnog kabela PPY 3x2,5 mm2</t>
  </si>
  <si>
    <t>kabel trase PK 50 s poklopcem i držačima</t>
  </si>
  <si>
    <t>Obilježavanje elemenata sustava oznakama sukladno pravilniku.</t>
  </si>
  <si>
    <t>Programiranje centrale,ispitivanje i puštanje u rad instalacije</t>
  </si>
  <si>
    <t>Ispitivanje sustava od strane ovlaštene organizacije te izdavanje atestne dokumentacije i svih potrebnih uvjerenja za nesmetani rad i uporabu sustava.</t>
  </si>
  <si>
    <t>Dobava i ugradnja optičkog-dimnog adresibilnog javljača požara sa podnožjem na plafonske grede ili obični betonski plafon, tip kao SensoIRIS S130 IS, sa ugrađenim izolatorom petlje i podnožjem</t>
  </si>
  <si>
    <t>4.2</t>
  </si>
  <si>
    <t>4.1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</si>
  <si>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</si>
  <si>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</si>
  <si>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</si>
  <si>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</si>
  <si>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</si>
  <si>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</si>
  <si>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</si>
  <si>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</si>
  <si>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</si>
  <si>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</si>
  <si>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</si>
  <si>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</si>
  <si>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</si>
  <si>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Obuka osoblja te izrada pisanih uputstava.</t>
  </si>
  <si>
    <t>Izrada projekta Izvedenog stanja vatrodojavnog sustava.</t>
  </si>
  <si>
    <t>UKUPNO RADOVI VATRODOJAVNE INSTALACIJE:</t>
  </si>
  <si>
    <t>5.</t>
  </si>
  <si>
    <t>NAPOMENA: Stavkama troškovnika je predviđena dobava, transport i montaža navedenih artikala, sav sitni pomoćni i brtveni materijal.</t>
  </si>
  <si>
    <t>5.1.</t>
  </si>
  <si>
    <t>VODOVODNA INSTALACIJA</t>
  </si>
  <si>
    <t>5.1.1</t>
  </si>
  <si>
    <t>NO 20</t>
  </si>
  <si>
    <t xml:space="preserve">Nabava, doprema i montaža višeslojnih PE-X cijevi, za radni pritisak 10 bara, kao sustav PE RT - Al - PE HD cijevi, proizvod "Herz", ili jednakovrijedno. Stavkom su obuhvaćeni svi radovi potrebni za njihovu pravilnu montažu: potreban materijal za spajanje i ovješenje, te zaštitne cijevi sa brtvenim materijalom za mjesta prolaza instalacije vodovoda kroz konstruktivne zidove i po potrebi priručna skela. 
Pres fitinzi od mesinga otpornog na otcinčavanje, s dvostrukom O-brtvom, plastični izolacijski prsten i stezna čahura od nehrđajućeg čelika s kontrolnim otvorima za PE-X i višeslojne vezujuće plastika/metal cijevi namijenjeni za sanitarne instalacije klase primjene 1, 2, 4 i 5 prema ISO10508.Cijevi su predviđene u svim razvodima. </t>
  </si>
  <si>
    <t>d 25 (NO 20)</t>
  </si>
  <si>
    <t>d 20 (NO 15)</t>
  </si>
  <si>
    <t>Nabava, doprema i montaža toplinske izolacije s parnom branom tipa "Armaflex AC" debljine 9 mm, povezana ljepilom i ljepivom trakom,  za cijevi u st.2, vidljivo vođene i one postavljene u instalacijskim šahtovima, te vođenim u slojevima poda i zaštitnoj cijevi van objekta, zajedno s originalnim izolacijskim obujmicama na mjestima vješanja cjevovoda.</t>
  </si>
  <si>
    <t>NO 15</t>
  </si>
  <si>
    <t>Nabava, doprema i montaža zaštitne izolacije tipa "Armaflex" "Tubolit SR-Plus",  ili jednako vrijedno, povezanom ljepivom trakom, predviđene u razvodima u zidovima sanitarnih čvorova i razvodima hladne vode u slojevima poda.</t>
  </si>
  <si>
    <t>Nabava, doprema i montaža zaštitnih rebrastih savitljivih cijevi, predviđenih kao zaštita ("bužir") za cijevi iz st. 2, izolirane toplinskom izolacijom iz st. 3, vođene u slojevima poda, unutar objekta. (topla voda i cirkulacija)</t>
  </si>
  <si>
    <t xml:space="preserve">Obračun po m  ugrađene cijevi, za dimenzije cijevi: </t>
  </si>
  <si>
    <t>Nabava, doprema i montaža kuglastih navojnih slavina za vodovodnu instalaciju  NP 10, s poniklovanom kapom i rozetom. a reguliranje na ključ, kromiran, sa kromiranom kapicom i rozetom uključivo brtvilo (na toploj vodi Fiber, a na hladnoj gumena brtva).</t>
  </si>
  <si>
    <t>Obračun po ugrađenom komadu.</t>
  </si>
  <si>
    <t>Nabava, doprema i montaža vodomjera s dva zaporna ventila od kojih je jedan s ispustom u svemu prema zahtjevima komunalnog poduzeća.</t>
  </si>
  <si>
    <t>Nabava, doprema i montaža vodonepropusnog lijevanoželjeznog poklopca s okvirom dim 60x60 cm, s natpisom VODA.</t>
  </si>
  <si>
    <t>- za ispitno opterećenje 250 kN</t>
  </si>
  <si>
    <t>Nabava, doprema i montaža nosača cjevovoda iz čeličnih profila, sustava «Sikla», te "U" pocinčane obujmice za cijevi.</t>
  </si>
  <si>
    <t>Ispitivanje postavljenog cjevovoda na nepropusnost tlačnom probom.</t>
  </si>
  <si>
    <t>Čišćenje i ispiranje postavljenog cjevovoda nakon kompletno dovršenih radova.</t>
  </si>
  <si>
    <t>Dezinfekcija cjevovoda prije stavljanja u pogon, a vrši se s 30g čistog klora s 1 m3 vode. Voda ostaje u cjevovodu 24 sata.</t>
  </si>
  <si>
    <t>Laboratorijsko ispitivanje kvalitete vode, uzimanjem uzoraka na 1/2 točećih mjesta.</t>
  </si>
  <si>
    <t>Izrada spoja na javni vodovod, u svemu po uvjetima Komunalnog poduzeća, uključivo potrebne demontaže na postojećem cjevovodu, uz potrebna pražnjenja instalacije. U stavku uključeni svi iskopi i građevinski radovi kroz javnu površinu, te instalacijski materijal, a u svrhu spajanja na javnu vodovodnu mrežu.</t>
  </si>
  <si>
    <t>Izvodi Komunalno poduzeće</t>
  </si>
  <si>
    <t xml:space="preserve">Nabava, doprema i montaža čeličnih pocinčanih vodovodnih cijevi. Međusobno spajanje cijevi vršiti navojnim fitinzima, a brtvljenje kudeljnim vlaknom i lanenim uljem. Cijevi položene u podu izolirane su bitumeniziranom "dekorodal" trakom. (Cjevovod van objekta)
Obračun po m1 ugrađene cijevi. </t>
  </si>
  <si>
    <t>5.1.2</t>
  </si>
  <si>
    <t>5.1.3</t>
  </si>
  <si>
    <t>5.1.4</t>
  </si>
  <si>
    <t>5.1.5</t>
  </si>
  <si>
    <t>5.1.6</t>
  </si>
  <si>
    <t>5.1.7</t>
  </si>
  <si>
    <t>5.1.8</t>
  </si>
  <si>
    <t>5.1.9</t>
  </si>
  <si>
    <t>Razni montažni, brtveni i ostali sitni materijal.</t>
  </si>
  <si>
    <t>5.1.10</t>
  </si>
  <si>
    <t>5.1.11</t>
  </si>
  <si>
    <t>5.1.12</t>
  </si>
  <si>
    <t>5.1.13</t>
  </si>
  <si>
    <t>5.1.14</t>
  </si>
  <si>
    <t>5.1.15</t>
  </si>
  <si>
    <t>UKUPNO VODOVODNA INSTALACIJA:</t>
  </si>
  <si>
    <t>5.2.</t>
  </si>
  <si>
    <t>VERTIKALNA KANALIZACIJA</t>
  </si>
  <si>
    <t>5.2.1</t>
  </si>
  <si>
    <t xml:space="preserve">ND 110        </t>
  </si>
  <si>
    <t>ND   50</t>
  </si>
  <si>
    <t>ND   32</t>
  </si>
  <si>
    <t>Nabava, doprema i montaža fazonskih komada za cijevi pod st. 1.</t>
  </si>
  <si>
    <t xml:space="preserve">ND 160        </t>
  </si>
  <si>
    <t>ND   75</t>
  </si>
  <si>
    <t>Nabava, doprema i montaža podnog slivnika DN50 horizontalni sa bočnim priključkom DN40/50, protokom 0,50 l/s, prirubnicom za prihvat odgovarajućeg pribora za spoj sa hidroizolacijom, mokrim umetkom zatvarača zadaha sa protupovratnim osiguračem, nastavnim okvirom podesivim po visini 12 - 70 mm / 123 x 123 mm sa mogućnošću odvodnje procjedne vode sa hidroizolacije, uljevnom INOX rešetkom 115 x 115 mm nosivosti 300 kg. Proizvod tipa HL Hutterer&amp;Lechner HL300 ili jednakovrijedan. Prilikom spajanja na hidroizolaciju potrebno je upotrijebiti odgovarajući proizvod za spoj sa hidroizolacijom.</t>
  </si>
  <si>
    <r>
      <t>F</t>
    </r>
    <r>
      <rPr>
        <sz val="9.9"/>
        <color indexed="8"/>
        <rFont val="Arial"/>
        <family val="2"/>
      </rPr>
      <t xml:space="preserve"> 50 mm</t>
    </r>
  </si>
  <si>
    <t xml:space="preserve">Nabava, doprema i montaža lijevka za kapljevinu, od PP-a, dimenzija 92 x 55 mm sa izlazom DN32 za odvodnju kapljevina koje ne smiju imati fiksnu vezu sa odvodom, protoka 0,17 l/s, sa 60 mm zaporne visine vodenog stupca i kuglom za blokadu mirisa u slučaju isparivanja vode iz sifona. Proizvod tipa HL Hutterer&amp;Lechner HL21 ili jednakovrijedan. </t>
  </si>
  <si>
    <r>
      <t>F</t>
    </r>
    <r>
      <rPr>
        <sz val="9.9"/>
        <color indexed="8"/>
        <rFont val="Arial"/>
        <family val="2"/>
      </rPr>
      <t xml:space="preserve"> 32 mm</t>
    </r>
  </si>
  <si>
    <t>Razni sitni montažni i brtveni materijal.</t>
  </si>
  <si>
    <t>Pričvrsni materijal.</t>
  </si>
  <si>
    <t>Ispitivanje postavljene instalacije na vodonepropusnost.</t>
  </si>
  <si>
    <t>Pribavljanje atesta od ovlaštene ustanove kao dokument ispravnosti instalacije u skladu sa Zakonom o zaštiti od požara i Zakona o zaštiti na radu, te pripadajućih Pravilnika</t>
  </si>
  <si>
    <t>Obračun po m1 ugrađene cijevi.</t>
  </si>
  <si>
    <t xml:space="preserve">m1 </t>
  </si>
  <si>
    <t>5.2.2</t>
  </si>
  <si>
    <t>5.2.3</t>
  </si>
  <si>
    <t>5.2.4</t>
  </si>
  <si>
    <t>5.2.5</t>
  </si>
  <si>
    <t>5.2.6</t>
  </si>
  <si>
    <t>5.2.7</t>
  </si>
  <si>
    <t>5.2.8</t>
  </si>
  <si>
    <t>UKUPNO VERTIKALNA KANALIZACIJA:</t>
  </si>
  <si>
    <t>5.3.</t>
  </si>
  <si>
    <t>HORIZONTALNA KANALIZACIJA</t>
  </si>
  <si>
    <t>5.3.1</t>
  </si>
  <si>
    <t>svu drvenu oplatu, kao i sve ostale radove do potpunog dovršenja posla. Okno ugraditi po točnim naputcima isporučioca i proizvođača. Šahte zaštititi betonskim plaštem za zaštitu od djelovanja sila uzgona.</t>
  </si>
  <si>
    <t>-prolazna</t>
  </si>
  <si>
    <t>-okno dubine do 150 cm</t>
  </si>
  <si>
    <t>D 160</t>
  </si>
  <si>
    <t>D   75</t>
  </si>
  <si>
    <t>Nabava, doprema i montaža fazonskih komada za cijevi pod st. 2.</t>
  </si>
  <si>
    <t xml:space="preserve"> - N.O. 15 kN</t>
  </si>
  <si>
    <t>Razni sitni pomoćni i pričvrsni materijal.</t>
  </si>
  <si>
    <t>Geodetski snimak izvedene kanalizacije i vodovoda sa situacijskim i visinskim položajem revizijskih okana.</t>
  </si>
  <si>
    <t>Izrada spoja  fekalne kanalizacije na javni kanalizacijski kolektor, uključivo građevinska obrada spoja. U stavku uključeni svi iskopi i građevinski radovi kroz javnu površinu, te instalacijski materijal, a u svrhu spajanja na javnu kanalizacijsku mrežu.</t>
  </si>
  <si>
    <t>DN 160</t>
  </si>
  <si>
    <t>5.3.2</t>
  </si>
  <si>
    <t xml:space="preserve">Nabava, doprema i montaža PVC ili PP kanalizacijskih cijevi oznake prema HRN EN 1401-1 I 1451-1, međusobno spajanih originalnim kolčacima s gumenim brtvama, uključivo potrebni pričvrsni materijal. </t>
  </si>
  <si>
    <t>5.3.3</t>
  </si>
  <si>
    <t>5.3.4</t>
  </si>
  <si>
    <t>5.3.5</t>
  </si>
  <si>
    <t>5.3.6</t>
  </si>
  <si>
    <t>5.3.7</t>
  </si>
  <si>
    <t>5.3.8</t>
  </si>
  <si>
    <t>5.3.9</t>
  </si>
  <si>
    <t>Ispitivanje postavljene kanalizacijske mreže na nepropusnost. Obračun po m1  ispitanog cjevovoda.</t>
  </si>
  <si>
    <t>Pribavljanje atesta od ovlaštene ustanove kao dokument ispravnosti instalacije u skladu sa Zakonom o zaštiti od požara i Zakona o zaštiti na radu, te pripadajućih Pravilnika.</t>
  </si>
  <si>
    <t>UKUPNO HORIZONTALNA KANALIZACIJA:</t>
  </si>
  <si>
    <t>5.4.</t>
  </si>
  <si>
    <t>SANITARNI UREĐAJI</t>
  </si>
  <si>
    <t>Sanitarni uređaji su predviđeni kao proizvod “Roca”, a armatura "Hansgrohe", ili jednako vrijedno. Prije narudžbe je potrebno da iste potvrdi Investitor.</t>
  </si>
  <si>
    <t>5.4.1</t>
  </si>
  <si>
    <t xml:space="preserve">                          </t>
  </si>
  <si>
    <t>Dobava i montaža keramičkog zidnog pisoara, kao serija "Mosella", art. T2163, proizvod "Ideal Standard", ili jednako vrijedno.  Dobava i montaža pocinčanog zidnog nosača, komplet sa pričvrsnim materijalom, za pisoare, kao tip "Rapid SL", art. 38 786 001, proizvod "Grohe". Dobava i montaža zidnog ručno potisnog samozatvarajućeg ventila za pisoar, kao  art. 38 784 000, proizvod "Grohe", ili jednako vrijedno. Dobava i montaža odvodnog sifona za pisoar, kao proizvod "Grohe", ili jednako vrijedno.</t>
  </si>
  <si>
    <r>
      <t xml:space="preserve">Komplet sanitarne galanterije </t>
    </r>
    <r>
      <rPr>
        <b/>
        <sz val="10"/>
        <rFont val="Arial"/>
        <family val="2"/>
      </rPr>
      <t xml:space="preserve">u inox izvedbi kao </t>
    </r>
    <r>
      <rPr>
        <sz val="10"/>
        <rFont val="Arial"/>
        <family val="2"/>
      </rPr>
      <t>proizvod «Ille Papier-Service» ili jednakovrijedan prema  izboru projektanta.</t>
    </r>
  </si>
  <si>
    <t>- osvježivač prostora «Freddy fresh»</t>
  </si>
  <si>
    <t xml:space="preserve">kom           </t>
  </si>
  <si>
    <t>- dispenser za tekući sapun «Ille»</t>
  </si>
  <si>
    <t>- četka za WC «Polly Dolly»</t>
  </si>
  <si>
    <t>- dispenser za WC papir «Little Joe»</t>
  </si>
  <si>
    <t xml:space="preserve">kom        </t>
  </si>
  <si>
    <t>- dispenser za vrećice za uloške «Kimberley Clark»</t>
  </si>
  <si>
    <t xml:space="preserve">kom            </t>
  </si>
  <si>
    <t>- kante za otpad «Ladykiller»</t>
  </si>
  <si>
    <t xml:space="preserve">kom             </t>
  </si>
  <si>
    <t>- dispenser za papirne ručnike «Ille»</t>
  </si>
  <si>
    <t xml:space="preserve">kom         </t>
  </si>
  <si>
    <t>- dispenser za maramice «Hanky Panky»</t>
  </si>
  <si>
    <t>- kanta za otpatke s poklopcem</t>
  </si>
  <si>
    <t xml:space="preserve">50 l </t>
  </si>
  <si>
    <t>Funkcionalna proba nakon izvršene montaže svih sanitarnih uredaja.</t>
  </si>
  <si>
    <t>Demontaža postojećih sanitarnih uređaja i sanitarne galanterije, te odvoz na deponij.</t>
  </si>
  <si>
    <t>5.4.2</t>
  </si>
  <si>
    <t>Dobava i montaža umivaonika kao kao tip "Coral-N", usadni, dim. 56 x 48, proizvod "Roca"", ili jednako vrijedno, sve po projektu interijera .Dobava i montaža jednoručne miješalice za umivaonik 1/2", kao tip " Eurosmart", art. 32925001, proizvod "Grohe", ili jednako vrijedno (GROHE SilkMove® keramička kartuša 35 mm prilagodiv limitator protoka vode,perlator,odljevni set, skočni 1 1/4", fleksibilne spojne cijevi, brzi instalacijski sustav GROHE StarLight®,  visokosjajni krom, (opcionalni) regulator temperature art. 46 375000), ili jednako vrijedno. Dobava i montaža dva kutna ventila (chrom), Ø 15/10 mm. Obračun po ugrađenom kompletu.</t>
  </si>
  <si>
    <t>5.4.3</t>
  </si>
  <si>
    <t>5.4.4</t>
  </si>
  <si>
    <t>Razni ovjesni i pričvrsni materijal.</t>
  </si>
  <si>
    <t>5.4.5</t>
  </si>
  <si>
    <t>5.4.6</t>
  </si>
  <si>
    <t>5.4.7</t>
  </si>
  <si>
    <t>5.4.8</t>
  </si>
  <si>
    <t>UKUPNO SANITARNI UREĐAJI:</t>
  </si>
  <si>
    <t>INSTALACIJSKI RADOVI</t>
  </si>
  <si>
    <t>5.5.</t>
  </si>
  <si>
    <t>ZEMLJANI RADOVI</t>
  </si>
  <si>
    <t>GRAĐEVINSKI RADOVI</t>
  </si>
  <si>
    <t>NAPOMENA: Stavkama  troškovnika  su  obuhvaćeni  kompletni  iskopi potrebni za kanalizaciju. Troškovnikom nisu obuhvaćeni radovi na praćenju izgradnje u smislu ostavljanja proboja i šliceva te izrada šliceva u zidovima za polaganje cjevovoda, već je to obuhvaćeno paušalnom stavkom.</t>
  </si>
  <si>
    <t>5.5.1</t>
  </si>
  <si>
    <t>Iskolčenje trase kanala, s obilježavanjem i osiguravanjem karakterističnih iskolčenih točaka na terenu.</t>
  </si>
  <si>
    <t xml:space="preserve">Obostrano zapilavanje i razbijanje postojećeg poda i stepenica unutar objekta, u širini od cca 60 cm, te vraćanje u prvobitno stanja, po polaganju kanalizacije. </t>
  </si>
  <si>
    <t xml:space="preserve">Strojni i ručni iskop terena u uskom otkopu maksimalne dubine do 2,00 m, za potrebe izvođenja temeljne kanalizacije. Iskop kanala dubine veće od 1,00 m vršiti će se uz zaštitu iskopa. Točna količina iskopanog materijala određene kategorije utvrdit će se na terenu prilikom samog iskopa. Obračun količina iskopa izvršen s pretviđenim nagibom pokosam 1:5. Stavka obuhvaća iskop zemljanog rova, sa pravilnim zasjecanjem bočnih strana. Materijal iz iskopa odbacivati na udaljenost 1,0 m od ruba rova. U stavci uključeno eventualno potrebno razupiranje za spriječavanje odronjavanja bočnih strana kanala. Obračun po m3 iskopanog materijala u sraslom stanju i to: </t>
  </si>
  <si>
    <t>Nabava i transport pijeska, te izrada pješčane posteljice, debljine 15 cm, a prosječne širine 100 cm.</t>
  </si>
  <si>
    <t>Utovar, odvoz i istovar preostalog materijala iz iskopa na deponij udaljen do 10 km.</t>
  </si>
  <si>
    <t>Otvaranje rupe u temeljima - temeljnom zidu dim 20 x 20 cm.</t>
  </si>
  <si>
    <t>Planiranje dna rova s točnošću +/- 2 cm. Sva ispupčenja sasjeći, a udubine ispuniti odgovarajućim materijalom (napr. tucanikom). Višak materijala odbaciti iz rova.</t>
  </si>
  <si>
    <t>Zatrpavanje oko cijevi sitnim materijalom iz pozajmišta, odnosno kamenoloma. U stavci je uračunata i nabava i doprema materijala za zatrpavanje. Zatrpavanje vršiti u slojevima od po 20 cm uz lagano nabijanje.</t>
  </si>
  <si>
    <t>Zatrpavanje preostalog dijela rova materijalom iz iskopa nakon izrade zaštite cijevi. Zatrpavanje vršiti u slojevima od po 30 cm uz lagano nabijanje vibronabijačem ili stupnim nabijačem.</t>
  </si>
  <si>
    <t>5.5.2</t>
  </si>
  <si>
    <t>5.5.3</t>
  </si>
  <si>
    <t>5.5.4</t>
  </si>
  <si>
    <t>5.5.5</t>
  </si>
  <si>
    <t>5.5.6</t>
  </si>
  <si>
    <t>5.5.7</t>
  </si>
  <si>
    <t>5.5.8</t>
  </si>
  <si>
    <t>5.5.9</t>
  </si>
  <si>
    <t>5.6.</t>
  </si>
  <si>
    <t>BETONSKI, ARMIRANO-BETONSKI I ZIDARSKI RADOVI</t>
  </si>
  <si>
    <t>Građevinska pripomoć kod ugradnje instalacija vodovoda i kanalizacije, uključivo štemanja i zidarska obrada šliceva i proboja.</t>
  </si>
  <si>
    <t>5.6.1</t>
  </si>
  <si>
    <t>UKUPNO BETONSKI, ARMIRANO-BETONSKI I ZIDARSKI RADOVI:</t>
  </si>
  <si>
    <t>UKUPNO GRAĐEVINSKI RADOVI:</t>
  </si>
  <si>
    <t>UKUPNO INSTALACIJSKI RADOVI:</t>
  </si>
  <si>
    <t>RADOVI INSTALACIJE VODOVODA I KANALIZACIJE</t>
  </si>
  <si>
    <t>REKAPITULACIJA RADOVA INSTALACIJE VODOVODA I KANALIZACIJE</t>
  </si>
  <si>
    <t>5.1</t>
  </si>
  <si>
    <t>UKUPNO INSTALACIJSKI RADOVI</t>
  </si>
  <si>
    <t>5.2</t>
  </si>
  <si>
    <t>5.3</t>
  </si>
  <si>
    <t>5.4</t>
  </si>
  <si>
    <t>5.5</t>
  </si>
  <si>
    <t>5.6</t>
  </si>
  <si>
    <t>UKUPNO GRAĐEVINSKI RADOVI</t>
  </si>
  <si>
    <t>5.7</t>
  </si>
  <si>
    <t>5.8</t>
  </si>
  <si>
    <t>PROJEKTANTSKI NADZOR NAD IZVOĐENJEM RADOVA INSTALACIJA VODOVODA I KANALIZACIJE</t>
  </si>
  <si>
    <t>PROJEKT IZVEDENOG STANJA INSTALACIJA VODOVODA I KANALIZACIJE</t>
  </si>
  <si>
    <t>UKUPNO RADOVI INSTALACIJE VODOVODA I KANALIZACIJE:</t>
  </si>
  <si>
    <t>6.</t>
  </si>
  <si>
    <t>TERMOINSTALACIJSKI RADOVI</t>
  </si>
  <si>
    <t>6.1.</t>
  </si>
  <si>
    <t>INSTALACIJA SPLIT SUSTAVA</t>
  </si>
  <si>
    <t>6.1.1</t>
  </si>
  <si>
    <t>Slijedećih tehničkih karakteristika:</t>
  </si>
  <si>
    <t>Sezonska učinkovitost (u skladu s EN14825)   hlađenje pri 35°C, grijanje pri -10°C vanjske temperature</t>
  </si>
  <si>
    <t>Napomena : Podaci o sezonskoj učinkovitosti odnose se na najnepovoljniju multi primjenu</t>
  </si>
  <si>
    <t>Qh = 8,0 Kw</t>
  </si>
  <si>
    <t>SEER= 5,27</t>
  </si>
  <si>
    <t>Pdesign= 7,20 kW</t>
  </si>
  <si>
    <t>Oznaka sezonske energetske učinkovitosti u sezoni hlađenja: A</t>
  </si>
  <si>
    <t>Godišnja potrošnja energije : 478 kWh</t>
  </si>
  <si>
    <t>Qg = 9,6 kW</t>
  </si>
  <si>
    <t>SCOP: 3,80</t>
  </si>
  <si>
    <t>Pdesign= 4,10 kW</t>
  </si>
  <si>
    <t>Oznaka sezonske energetske učinkovitosti u sezoni grijanja: A</t>
  </si>
  <si>
    <t>Godišnja potrošnja energije : 1.517 kWh</t>
  </si>
  <si>
    <t>Protok zraka hlađenje: 46,0 - 54,5 m3/min</t>
  </si>
  <si>
    <t>Protok zraka grijanje: 14,7 - 46,0 m3/min</t>
  </si>
  <si>
    <t>Nivo zvučnog tlaka: hlađenje: 48 dBA</t>
  </si>
  <si>
    <t>Nivo zvučnog tlaka: grijanje: 49 dBA</t>
  </si>
  <si>
    <t>Nivo zvučnog snage: 62 dB(A)</t>
  </si>
  <si>
    <t>Dimenzije: 900 x 320 mm ; h = 770 mm</t>
  </si>
  <si>
    <t>Težina: 72 kg</t>
  </si>
  <si>
    <t>Maksimalna duljina cjevovoda 70 m, od toga visinski 15 m.</t>
  </si>
  <si>
    <t>Priključak R410A: tekuća faza: 6,35x4 mm</t>
  </si>
  <si>
    <t>Priključak R410A: plinovita faza: 9,52x1 + 12,7x1 + 15,9x2 mm</t>
  </si>
  <si>
    <t>Radno područje: hlađenje: od -10 do 46°C</t>
  </si>
  <si>
    <t>Radno područje: grijanje: od -15 do 15,5°C</t>
  </si>
  <si>
    <t>Napajanje : 220-240 V / 50 Hz ~1</t>
  </si>
  <si>
    <t>Unutarnja zidna jedinica sa maskom  U.J. 1.3 predviđena za montažu na zid, opremljena ventilatorom, 4-brzinskim elektromotorom, izmjenjivačem topline s direktnom ekspazijom freona, te svim potrebnim elementima za zaštitu, kontrolu i regulaciju uređaja i temperature. Uređaj ima funkciju poboljšanog istrujavanja zraka korištenjem Coanda efekta.</t>
  </si>
  <si>
    <t>Vanjska jedinica multi split sustava V.J. 2 za spajanje do 4 unutarnje jedinice, namjenjena za vanjsku montažu - zaštićena od vremenskih utjecaja, s ugrađenim inverter kompresorom,  zrakom hlađenim kondenzatorom i svim potrebnim elementima za zaštitu i kontrolu.</t>
  </si>
  <si>
    <t>Unutarnja zidna jedinica sa maskom U.J. 2.1., U.J. 2.2 i U.J. 2.3 predviđena za montažu na zid, opremljena ventilatorom, 4-brzinskim elektromotorom, izmjenjivačem topline s direktnom ekspazijom freona, te svim potrebnim elementima za zaštitu, kontrolu i regulaciju uređaja i temperature. Uređaj ima funkciju poboljšanog istrujavanja zraka korištenjem Coanda efekta.</t>
  </si>
  <si>
    <t>Vanjska jedinica multi split sustava V.J. 3 za spajanje do 2 unutarnje jedinice, namjenjena za vanjsku montažu - zaštićena od vremenskih utjecaja, s ugrađenim inverter kompresorom,  zrakom hlađenim kondenzatorom i svim potrebnim elementima za zaštitu i kontrolu.</t>
  </si>
  <si>
    <t>Kao proizvod Daikin tip: 2MXS50H</t>
  </si>
  <si>
    <t>Qh = 5,0 kW</t>
  </si>
  <si>
    <t>SEER= 5,87</t>
  </si>
  <si>
    <t>Pdesign= 4,00 kW</t>
  </si>
  <si>
    <t>Oznaka sezonske energetske učinkovitosti u sezoni hlađenja: A+</t>
  </si>
  <si>
    <t>Godišnja potrošnja energije : 239 kWh</t>
  </si>
  <si>
    <t>Qg = 5,7 kW</t>
  </si>
  <si>
    <t>SCOP: 3,91</t>
  </si>
  <si>
    <t>Pdesign= 3,0 kW</t>
  </si>
  <si>
    <t>Godišnja potrošnja energije : 1.067 kWh</t>
  </si>
  <si>
    <t>Protok zraka hlađenje: 34,0 - 37,0 m3/min</t>
  </si>
  <si>
    <t>Protok zraka grijanje: 34 m3/min</t>
  </si>
  <si>
    <t>Nivo zvučnog tlaka: grijanje: 50 dBA</t>
  </si>
  <si>
    <t>Nivo zvučnog snage: 63 dB(A)</t>
  </si>
  <si>
    <t>Dimenzije: 765 x 285 mm ; h = 550 mm</t>
  </si>
  <si>
    <t>Težina: 42 kg</t>
  </si>
  <si>
    <t>Maksimalna duljina cjevovoda 30 m, od toga visinski 15 m.</t>
  </si>
  <si>
    <t>Priključak R410A: tekuća faza: 6,35x2 mm</t>
  </si>
  <si>
    <t>Priključak R410A: plinovita faza: 12,7x1 mm</t>
  </si>
  <si>
    <t>Radno područje: hlađenje: od 10 do 46°C</t>
  </si>
  <si>
    <t>Unutarnja  jedinica parapetne izvedbe sa maskom U.J. 3.1. i U.J. 3.2, opremljena ventilatorom, 4-brzinskim elektromotorom, izmjenjivačem topline s direktnom ekspanzijom freona, te svim potrebnim elementima za zaštitu, kontrolu i regulaciju uređaja i temperature. Njezina mala visina omogućuje savršenu ugradnju ispod prozora.</t>
  </si>
  <si>
    <t>Izolirane uparene bakrene cijevi za izvedbu freonske instalacije parne i tekuće faze, cijevi moraju biti s unutarnje strane odmašćene, prije ugradnje propuhane, u stavku cijevi uključen je sav potrošni materijal za spajanje, cijev-cijev, te uređaj-cijev, preko vijčane spojke, izrada koljena, pričvrsne obujmice za cijevi, brtve 
Izolacija cijevi je prema profilu cijevi (8÷10 mm).</t>
  </si>
  <si>
    <t xml:space="preserve">Ø  9,52                                                </t>
  </si>
  <si>
    <t xml:space="preserve">Ø  6,35                                                </t>
  </si>
  <si>
    <t>PP-R (80) cijevi za odvod kondenzata s potrebnim spojnim, pričvrsnim i ovjesnim materijalom, uključivo fazonski komadi, dimenzija:</t>
  </si>
  <si>
    <t>d 32</t>
  </si>
  <si>
    <t xml:space="preserve">      </t>
  </si>
  <si>
    <t>Čelično postolje za postavljanje vanjskih jedinica split sistema koja se postavlja na zid.</t>
  </si>
  <si>
    <t xml:space="preserve">Pričvrsni i ovjesni materijal za stavke 1. do 3. </t>
  </si>
  <si>
    <t>paušal</t>
  </si>
  <si>
    <t>Sitni potrošni materijal</t>
  </si>
  <si>
    <t>Tlačna proba ispitnim tlakom 40 bar i izdavanje zapisnika ovjerenog od strane nadzornog inženjera.</t>
  </si>
  <si>
    <t>Vakumiranje sustava</t>
  </si>
  <si>
    <t>Nadopunjavanje instalacije s plinom R410A:</t>
  </si>
  <si>
    <t>Postavljanje vanjskog dijela cjevovoda s izolacijom u oblogu od Alu folije za cijevi dimenzija:</t>
  </si>
  <si>
    <t xml:space="preserve">Transport navedene opreme do mjesta ugradnje kao i raznošenje opreme i alata po gradilištu. Povrat eventualno preostalog materijala na skladište izvođača, te čišćenje radilišta nakon završene montaže.  </t>
  </si>
  <si>
    <t>Probni pogon u trajanju od 48 sati bez troškova energije, te primopredaju, garancije i održavanje u garantnom roku.</t>
  </si>
  <si>
    <t>Puštanje u pogon i programiranje mikroprocesorske regulacije rada klimatizacijskog sustava, postizanje idealnih radnih parametara, uključivo nadopuna radnog medija, električno spajanje vanjske i unutrašnje jedinice klimatizacijskog sustava od strane ovlaštenog servisera sa već postavljenim ožičenjem. Stavka uključuje elektro spajanje unutarnjih jedinica i zidnih daljinskih upravljača.</t>
  </si>
  <si>
    <t>Pripremno i završni radovi, te građevinska pripomoć uz uporabu skele na visini većoj od 2.5 m</t>
  </si>
  <si>
    <r>
      <t>PPYOO 3 × 1,5 mm</t>
    </r>
    <r>
      <rPr>
        <vertAlign val="superscript"/>
        <sz val="10"/>
        <color indexed="8"/>
        <rFont val="Arial"/>
        <family val="2"/>
      </rPr>
      <t>2</t>
    </r>
  </si>
  <si>
    <r>
      <t>Liycy 2 × 1,25 mm</t>
    </r>
    <r>
      <rPr>
        <vertAlign val="superscript"/>
        <sz val="10"/>
        <color indexed="8"/>
        <rFont val="Arial"/>
        <family val="2"/>
      </rPr>
      <t>2</t>
    </r>
  </si>
  <si>
    <t>6.1.2</t>
  </si>
  <si>
    <t>Unutarnja zidna jedinica sa maskom U.J. 1.1. i U,J, 1.2. predviđena za montažu na zid, opremljena ventilatorom, 4-brzinskim elektromotorom, izmjenjivačem topline s direktnom ekspazijom freona, te svim potrebnim elementima za zaštitu, kontrolu i regulaciju uređaja i temperature. Uređaj ima funkciju poboljšanog istrujavanja zraka korištenjem Coanda efekta.</t>
  </si>
  <si>
    <t>6.1.3</t>
  </si>
  <si>
    <t>6.1.4</t>
  </si>
  <si>
    <t>Vanjska jedinica multi split sustava V.J. 1 za spajanje do 4 unutarnje jedinice, namjenjena za vanjsku montažu - zaštićena od vremenskih utjecaja, s ugrađenim inverter kompresorom,  zrakom hlađenim kondenzatorom i svim potrebnim elementima za zaštitu i kontrolu.</t>
  </si>
  <si>
    <t>6.1.5</t>
  </si>
  <si>
    <t>6.1.6</t>
  </si>
  <si>
    <t>6.1.7</t>
  </si>
  <si>
    <t>6.1.8</t>
  </si>
  <si>
    <t>6.1.9</t>
  </si>
  <si>
    <t>6.1.10</t>
  </si>
  <si>
    <t>6.1.11</t>
  </si>
  <si>
    <t>6.1.12</t>
  </si>
  <si>
    <t>Napojni kabeli između unutrašnjih i vanjske jedinice.</t>
  </si>
  <si>
    <t>Komunikacijski kabeli između unutrašnjih i vanjske jedinice.</t>
  </si>
  <si>
    <t>6.1.13</t>
  </si>
  <si>
    <t>6.1.14</t>
  </si>
  <si>
    <t>6.1.15</t>
  </si>
  <si>
    <t>6.1.16</t>
  </si>
  <si>
    <t>6.1.17</t>
  </si>
  <si>
    <t>6.1.18</t>
  </si>
  <si>
    <t>6.1.19</t>
  </si>
  <si>
    <t>6.1.20</t>
  </si>
  <si>
    <t>6.1.21</t>
  </si>
  <si>
    <t>6.1.22</t>
  </si>
  <si>
    <t>6.1.23</t>
  </si>
  <si>
    <t>6.1.24</t>
  </si>
  <si>
    <t>6.1.25</t>
  </si>
  <si>
    <t>6.1.26</t>
  </si>
  <si>
    <t>Projekt izvedenog stanja na temelju promjena koje u jednoj kopiji ucrta izvođač uz isporuku dokumentacije u četiri kopije.</t>
  </si>
  <si>
    <t>Projektantski nadzor nad izvedbom.</t>
  </si>
  <si>
    <t>Troškovi servisera proizvođača za puštanje u pogon pojedine opreme.</t>
  </si>
  <si>
    <t>UKUPNO INSTALACIJA SPLIT SUSTAVA:</t>
  </si>
  <si>
    <t>6.2.</t>
  </si>
  <si>
    <t>INSTALACIJA GRIJANJA SANITARIJA</t>
  </si>
  <si>
    <t>6.2.1</t>
  </si>
  <si>
    <t>Električna grijalica VER 75/4, radi na principu prirodnog strujanja zraka, za zagrijavanje kupaonica, garaža i svih stambenih prostorija, bešuman rad, jednostavno montiranje i rukovanje,  izbornik temperature sa zaštitom od smrzavanja i elektronskim radnim termostatom, ravnomjerna i niža izlazna temperatura toplog zraka, zaštita IP 24, dodatna izolacija i zaštita od prskajuće vode</t>
  </si>
  <si>
    <t>Priključna vrijednost:    0,75 kW</t>
  </si>
  <si>
    <t>Napon:    1/N/~230V</t>
  </si>
  <si>
    <t>Zaštita od smrzavanja:    pribl. 4 °C</t>
  </si>
  <si>
    <t>Priključni kabel:    1 m priključnog kabela s mrežnim utikačem</t>
  </si>
  <si>
    <t>Vrsta zaštite:    Zaštita od štrcanja vode IP 24, klasa zaštite II - Odgovara Smjernici niskog napona i EMV-smjernici</t>
  </si>
  <si>
    <t>Težina:    3,2 kg</t>
  </si>
  <si>
    <t>Visina/širina/dubina:    430/340/85 mm</t>
  </si>
  <si>
    <t>Pribavljanja atesta za ispravnost instalacije od ovlaštene ustanove u svrhu ishođenja uporabne dozvole</t>
  </si>
  <si>
    <t>6.2.2</t>
  </si>
  <si>
    <t>UKUPNO INSTALACIJA GRIJANJA SANITARIJA:</t>
  </si>
  <si>
    <t>INSTALACIJA ODSISNE VENTILACIJE</t>
  </si>
  <si>
    <t>6.3.</t>
  </si>
  <si>
    <t>6.3.1</t>
  </si>
  <si>
    <t>Mali sobni/kupaonski ventilator za izbacivanje zraka iz prostorije, otpornim plastičnim kučištem, bijele boje, samopodiznom klapnom za spriječavanje povrata zraka u prostor, sa IP X5 zaštitom. Motor je dvobrzinski, pogodan za kontinuirani rad, bez potreba za održavanjem. Jednostavan za montažu.</t>
  </si>
  <si>
    <t>Tehničke karakteristike:</t>
  </si>
  <si>
    <t xml:space="preserve">  </t>
  </si>
  <si>
    <r>
      <t>Volumen zraka: 78/92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/h</t>
    </r>
  </si>
  <si>
    <t>Ekstreni pad tlaka: 63 Pa</t>
  </si>
  <si>
    <t>Elek. Podaci: 230V/50Hz</t>
  </si>
  <si>
    <t>Snaga motora: 6/8 W</t>
  </si>
  <si>
    <t>Zvučni tlak: 27/32 dB(A)/3m</t>
  </si>
  <si>
    <t>Priključak: 100 mm</t>
  </si>
  <si>
    <t>Spiro cijevi izrađene iz pocinčane beskonačne trake, normalnim N falcanjem, tako da je glatka s unutrašnje strane. Cijevi se isporučuju u dužinama od 6m. U isporuku je uključena odgovarajuća količina spojnica, za spajanje ravnih dionica međusobno, kao i fazonskih komada. Uključivo fazonski komadi.
Dimenzije Ø D,nazivni (mm):</t>
  </si>
  <si>
    <t>Pričvrsni i ovjesni materijal za stavku 2.</t>
  </si>
  <si>
    <t>Građevinska pripomoć oko izrade prodora i utora, te njihovo stalno zatvaranje i krpanje nakon završetka dijela strojarskih radova.</t>
  </si>
  <si>
    <t>Spajanje  i puštanje u rad odsisnih ventilatora na sustav napajanja električnom energijom.</t>
  </si>
  <si>
    <r>
      <t xml:space="preserve">F </t>
    </r>
    <r>
      <rPr>
        <sz val="10"/>
        <color indexed="8"/>
        <rFont val="Arial"/>
        <family val="2"/>
      </rPr>
      <t>100 mm</t>
    </r>
  </si>
  <si>
    <t>6.3.2</t>
  </si>
  <si>
    <t>6.3.3</t>
  </si>
  <si>
    <t>Puštanje u rad specificirane opreme do potpune pogonske gotovosti, uključivo probni pogon u trajanju od 48 sati, balansiranje svih sustava, ali bez troškova vode i energije.</t>
  </si>
  <si>
    <t>6.3.4</t>
  </si>
  <si>
    <t>6.3.5</t>
  </si>
  <si>
    <t>6.3.6</t>
  </si>
  <si>
    <t>6.3.7</t>
  </si>
  <si>
    <t>6.3.8</t>
  </si>
  <si>
    <t>6.3.9</t>
  </si>
  <si>
    <t>6.3.10</t>
  </si>
  <si>
    <t>6.3.11</t>
  </si>
  <si>
    <t>UKUPNO INSTALACIJA ODSISNE VENTILACIJE:</t>
  </si>
  <si>
    <t>REKAPITULACIJA TERMOINSTALACIJSKIH RADOVA</t>
  </si>
  <si>
    <t>6.1</t>
  </si>
  <si>
    <t>6.2</t>
  </si>
  <si>
    <t>6.3</t>
  </si>
  <si>
    <t>INSTALACIJA VENTILACIJE</t>
  </si>
  <si>
    <t>UKUPNO TERMOINSTALACIJSKI RADOVI:</t>
  </si>
  <si>
    <t>RADOVI HORTIKULTURNOG UREĐENJA</t>
  </si>
  <si>
    <t>7.</t>
  </si>
  <si>
    <t>7.1.</t>
  </si>
  <si>
    <t>7.1.1</t>
  </si>
  <si>
    <t>Mehanička obrada frezom</t>
  </si>
  <si>
    <t>7.1.2</t>
  </si>
  <si>
    <t>Grubo planiranje terena</t>
  </si>
  <si>
    <t>7.1.3</t>
  </si>
  <si>
    <t>Nabava i dovoz:</t>
  </si>
  <si>
    <t>0,5 kg/m2 fertiplusa</t>
  </si>
  <si>
    <t>kg</t>
  </si>
  <si>
    <t>10 dkg/m2 NPK</t>
  </si>
  <si>
    <t>10 l/m2 treseta</t>
  </si>
  <si>
    <t>lit</t>
  </si>
  <si>
    <t>7.1.4</t>
  </si>
  <si>
    <t>Razastiranje</t>
  </si>
  <si>
    <t>fertiplusa</t>
  </si>
  <si>
    <t>NPK gnojiva</t>
  </si>
  <si>
    <t>treseta</t>
  </si>
  <si>
    <t>7.1.5</t>
  </si>
  <si>
    <t>Zaoravanje:</t>
  </si>
  <si>
    <t>fertiplusa  i NPK</t>
  </si>
  <si>
    <t>7.1.6</t>
  </si>
  <si>
    <t>Fino planiranje terena</t>
  </si>
  <si>
    <t>7.2.</t>
  </si>
  <si>
    <t>SADNJA</t>
  </si>
  <si>
    <t>7.2.1</t>
  </si>
  <si>
    <t>Iskop jama za sadnju stabala (0,8x0,8x0,8)m</t>
  </si>
  <si>
    <t>Vađenje stabala pakiranje i prijevoz do mjesta sadnje</t>
  </si>
  <si>
    <t>Ubacivanje fertiplusa u jame za stabla</t>
  </si>
  <si>
    <t>Utrošak fertiplusa 3kg/kom</t>
  </si>
  <si>
    <t>Sadnja stabala sa jednokratnim zaljevanjem</t>
  </si>
  <si>
    <t>7.2.2</t>
  </si>
  <si>
    <t>7.2.3</t>
  </si>
  <si>
    <t>7.2.4</t>
  </si>
  <si>
    <t>7.2.5</t>
  </si>
  <si>
    <t>7.2.6</t>
  </si>
  <si>
    <t>7.2.7</t>
  </si>
  <si>
    <t>Iskop jama za sadnju grmova (0,4x0,4x0,4m)</t>
  </si>
  <si>
    <t>Ubacivanje gnojiva u jame za grmove</t>
  </si>
  <si>
    <t>Utrošak fertiplusa 0,5kg/kom</t>
  </si>
  <si>
    <t>7.2.8</t>
  </si>
  <si>
    <t>7.2.9</t>
  </si>
  <si>
    <t>7.2.10</t>
  </si>
  <si>
    <t>7.2.11</t>
  </si>
  <si>
    <t>7.2.12</t>
  </si>
  <si>
    <t>7.2.13</t>
  </si>
  <si>
    <t>Sadnja grmova sa jednokratnim zalijevanjem</t>
  </si>
  <si>
    <t>Priprema penjačica za sadnju</t>
  </si>
  <si>
    <t>Sadnja penjačica sa jednokratnim zaljevanjem</t>
  </si>
  <si>
    <t>Učvršćivanje stabala s jednim kolcem</t>
  </si>
  <si>
    <t>Sjetva sjemena pelina (Artemisia spp.) sa zagrabljivanjem i jednokratnim zalijevanjem</t>
  </si>
  <si>
    <t>UKUPNO SADNJA:</t>
  </si>
  <si>
    <t>7.3.</t>
  </si>
  <si>
    <t>BILJNI MATERIJAL</t>
  </si>
  <si>
    <t>7.3.1</t>
  </si>
  <si>
    <t>STABLAŠICE</t>
  </si>
  <si>
    <t xml:space="preserve">Olea europaea </t>
  </si>
  <si>
    <t>Prunus domestica 1,75-2m vis.</t>
  </si>
  <si>
    <t>7.3.2</t>
  </si>
  <si>
    <t>GRMOVI I TRAJNICE</t>
  </si>
  <si>
    <t>7.3.3</t>
  </si>
  <si>
    <t>Prunus triloba 60cm vis.</t>
  </si>
  <si>
    <t>Punica granatum 2m vis.</t>
  </si>
  <si>
    <t>Murraya paniculata C10</t>
  </si>
  <si>
    <t>7.3.4</t>
  </si>
  <si>
    <t>7.3.5</t>
  </si>
  <si>
    <t>7.3.6</t>
  </si>
  <si>
    <t>7.3.7</t>
  </si>
  <si>
    <t>7.3.8</t>
  </si>
  <si>
    <t>7.3.9</t>
  </si>
  <si>
    <t>7.3.10</t>
  </si>
  <si>
    <t>7.3.11</t>
  </si>
  <si>
    <t>7.3.12</t>
  </si>
  <si>
    <t>Hibiscus syriacus C10</t>
  </si>
  <si>
    <t>Hibiscus rosa-sinensis C7</t>
  </si>
  <si>
    <t>Elsholtzia stauntonii C7</t>
  </si>
  <si>
    <t>Tanacetum cinerariifolium C7</t>
  </si>
  <si>
    <t>Parthenocissus quinquefolia 50cm vis.</t>
  </si>
  <si>
    <t>Atemisia spp. C7</t>
  </si>
  <si>
    <t>Phyllostachys aurea C10</t>
  </si>
  <si>
    <t>UKUPNO BILJNI MATERIJAL:</t>
  </si>
  <si>
    <t>REKAPITULACIJA RADOVA HORTIKULTURNOG UREĐENJA</t>
  </si>
  <si>
    <t>7.1</t>
  </si>
  <si>
    <t>7.2</t>
  </si>
  <si>
    <t>7.3</t>
  </si>
  <si>
    <t>UKUPNO RADOVI HORTIKULTURNOG UREĐENJA:</t>
  </si>
  <si>
    <t>1</t>
  </si>
  <si>
    <t>ELEKTROINSTALACIJSKI RADOVI</t>
  </si>
  <si>
    <t>2</t>
  </si>
  <si>
    <t>3</t>
  </si>
  <si>
    <t>4</t>
  </si>
  <si>
    <t>5</t>
  </si>
  <si>
    <t>6</t>
  </si>
  <si>
    <t>7</t>
  </si>
  <si>
    <t>R E K A P I T U L A C I J A  SVIH RADOVA</t>
  </si>
  <si>
    <t>P D V :</t>
  </si>
  <si>
    <t>UKUPNO SVI RADOVI :</t>
  </si>
  <si>
    <t>S V E U K U P N O :</t>
  </si>
  <si>
    <t>Izrada i montaža kamenih pragova koji se postavljaju na vratima kupaonica, odnosno na mjestima promjena vrsta podova. Deb. praga 2 cm, širina 12 cm. Vrsta kamena Seget ili jednakovrijedan proizvod, obrada brušeno, postava u ljepilo.</t>
  </si>
  <si>
    <t>Izrada spuštenog stropa od vodootpornih gipskartonskih ploča u sanitarnim prostorima. Proizvođač Knauf ili jednakovrijedan proizvod, ovjes metalni sa jednostrukom pločom, D 112, u svemu prema uputama i katalogu proizvođača. Nakon montaže sve je spojeve potrebno bandažirati i fino izbrusiti. Spojeve sa drvenim stropnim gredama i stropom zakitati akrilnim kitom. Na mjestima gdje je to potrebno treba izrezati rupe za postavu stropnih instalacija (rasvjetna tijela, ventilacija i sl.).</t>
  </si>
  <si>
    <t>Nadgradni razdjelnik sa vratima i bravicom,dim 500x400x155 mm,iz dekapiranog lima ,tip kao WSM5040150 ,Schrack ili jednakovrijedan proizvod, sa slijedećim elementima:</t>
  </si>
  <si>
    <t>Izvedba hidroizolacije prizemlja hidroizolacijskim      premazom Plastivo 250 ili jednakovrijedan proizvod. Izolira se pod sa soklom visine 10 cm na zidove. Nanosi se u dva sloja ukupnog utroška 4 kg/m2 metalnom gladilicom, četkom ili valjkom na pripremljenu podlogu. Obračun po m2 razvijene površine.</t>
  </si>
  <si>
    <t>Izvedba hidroizolacije mokrih čvorova na katovima hidroizolacijskim  premazom Plastivo 200 ili jednakovrijedan proizvod. Izolira se pod sa soklom visine 10 cm, zidovi uz umivaonik u površini od 1 m2. Nanosi se u dva sloja ukupnog utroška 4 kg/m2 metalnom gladilicom, četkom ili valjkom na pripremljenu podlogu. Obračun po m2 razvijene površine.</t>
  </si>
  <si>
    <t>Postavljanje vjenčanice dimenzija 14/12 cm, dužine cca 4,15 m, u utore na veznim gredama i sidrenje u zid Fischer ili MKT vijcima Φ 16/400 mm ili jednakovrijedan proizvod na razmacima od cca 50 cm.</t>
  </si>
  <si>
    <t>Dobava i ugradnja drvenih greda iz masivnih četinara klase C24, dimenzija 14/16 cm na predhodno pripremljene oslonce u zidu. Duljine gredica 4 m.</t>
  </si>
  <si>
    <t xml:space="preserve">Ormar metalni,ugradni,zaštite IP30 ,iz dekapiranog lima,sa vratima i bravom korisnika,dim.588x920x 196mm, tip kao ILC2U 524 + metal vrata (uvećane visine 60mm) ILC2H 524, Schrack ili jednakovrijedan proizvod, sa slijedećim elementima : </t>
  </si>
  <si>
    <t>Zaštitni uređaj dif.struje FID 40/0,3;BC 004130,3P+N,Schrack ili jednakovrijedan proizvod</t>
  </si>
  <si>
    <t>Gl.automat.sklopka 4p,25kA,40A,MC 140141,Schrack ili jednakovrijedan proizvod</t>
  </si>
  <si>
    <t>Katodni odvodnik prenapona,VARTEC  proizvod,20kA,kl.C,VVP 335 (ISO 10079) + podnožje 3 + 1p (ISO 10064A),Schrack ili jednakovrijedan proizvod</t>
  </si>
  <si>
    <t>Zaštitni uređaj dif.struje FID 25/0,03;BC 002103,3P+N,Schrack ili jednakovrijedan proizvod</t>
  </si>
  <si>
    <t>Zaštitni uređaj dif.struje FID 25/0,3;BC 002130,3P+N,Schrack ili jednakovrijedan proizvod</t>
  </si>
  <si>
    <t>Instalacioni sklopnik 20A,230V,2N/0,BZ326437,Schrack ili jednakovrijedan proizvod</t>
  </si>
  <si>
    <t>Luxomat sa somdom u lpmpletu,BZT2 7731,Schrack ili jednakovrijedan proizvod</t>
  </si>
  <si>
    <t>Instal.zaštit.prekidač B16A /1P,BMO 18116,Schrack ili jednakovrijedan proizvod</t>
  </si>
  <si>
    <t>Instal.zaštit.prekidač B10A /1P,BMO 18110,Schrack ili jednakovrijedan proizvod</t>
  </si>
  <si>
    <t>Instal.zaštit.prekidač C6A /1P,BMO 17106,Schrack ili jednakovrijedan proizvod</t>
  </si>
  <si>
    <t>Gl.automat.sklopka 4p,25kA,32A,MC 132141,Schrack ili jednakovrijedan proizvod</t>
  </si>
  <si>
    <t>Katodni odvodnik prenapona,VARTEC,20kA,kl.C,VVP 255 (ISO 10077) + podnožje 3 + 1p (ISO 10064A),Schrack ili jednakovrijedan proizvod</t>
  </si>
  <si>
    <t>Instal.zaštit.prekidač B16A /1P;BMO 18116,Schrack ili jednakovrijedan proizvod</t>
  </si>
  <si>
    <t>Instal.zaštit.prekidač B16A /3P;BMO 18316,Schrack ili jednakovrijedan proizvod</t>
  </si>
  <si>
    <t>Instal.zaštit.prekidač C20A /1P;BMO 17120,Schrack ili jednakovrijedan proizvod</t>
  </si>
  <si>
    <t>Instal.zaštit.prekidač C10A /1P;BMO 17110,Schrack ili jednakovrijedan proizvod</t>
  </si>
  <si>
    <t>Instal.zaštit.prekidač C6A /1P;BMO 17106,Schrack ili jednakovrijedan proizvod</t>
  </si>
  <si>
    <t>Ugradni razdjelnik sa vratima troredni,sa 24 osigurača u redu,dim 588x620x163 mm,tip kao ILC2U 324 + metalna vrata visine 27mm,ILC2T 324,Schrack ili jednakovrijedan proizvod,sa slijedećim elementima:</t>
  </si>
  <si>
    <t>Zaštitni uređaj dif.struje FID 40/0,3;BC 004230,1P+N, Schrack ili jednakovrijedan proizvod</t>
  </si>
  <si>
    <t>Zaštitni uređaj dif.struje FID 25/0,3;BC 002230,1P+N, Schrack ili jednakovrijedan proizvod</t>
  </si>
  <si>
    <t>Katodni odvodnik prenapona,VARTEC,VVM ,TII,225/15kA (ISO 10351) + podnožje(ISO 10310),Schrack ili jednakovrijedan proizvod</t>
  </si>
  <si>
    <t>Instal.zaštit.prekidač B25A /1P;BMO 18125,Schrack ili jednakovrijedan proizvod</t>
  </si>
  <si>
    <t>Ugradni razdjelnik sa vratima dvoredni,sa 24 osigurača u redu,dim 588x470x163 mm,tip kao ILC2U 224 + metalna vrata visine 27mm,ILC2T 224,Schrack ili jednakovrijedan proizvod,sa slijedećim elementima:</t>
  </si>
  <si>
    <t>Instal.zaštit.prekidač B20A /1P;BMO 18120,Schrack ili jednakovrijedan proizvod</t>
  </si>
  <si>
    <r>
      <t xml:space="preserve">Podžbukna sklopka 10A,230V,tip kao </t>
    </r>
    <r>
      <rPr>
        <b/>
        <sz val="10"/>
        <rFont val="Arial"/>
        <family val="2"/>
      </rPr>
      <t xml:space="preserve">Vimar </t>
    </r>
    <r>
      <rPr>
        <sz val="10"/>
        <rFont val="Arial"/>
        <family val="2"/>
      </rPr>
      <t>ili jednakovrijedan proizvod, ili po izboru investitora, komplet sa okvirima i ostalim priborom,boja po izboru investitora:</t>
    </r>
  </si>
  <si>
    <r>
      <t xml:space="preserve">Podžbukna utičnica monofazna, 16A,250V,tip kao </t>
    </r>
    <r>
      <rPr>
        <b/>
        <sz val="10"/>
        <rFont val="Arial"/>
        <family val="2"/>
      </rPr>
      <t>Vimar</t>
    </r>
    <r>
      <rPr>
        <sz val="10"/>
        <rFont val="Arial"/>
        <family val="2"/>
      </rPr>
      <t xml:space="preserve"> ili jednakovrijedan proizvod, ili po izboru investitora,komplet sa okvirima i ostalim priborom,boja po izboru investitora:</t>
    </r>
  </si>
  <si>
    <r>
      <t xml:space="preserve">Podžbukna utičnica monofazna dvostruka, 6A,250V,tip kao </t>
    </r>
    <r>
      <rPr>
        <b/>
        <sz val="10"/>
        <rFont val="Arial"/>
        <family val="2"/>
      </rPr>
      <t xml:space="preserve">Vimar </t>
    </r>
    <r>
      <rPr>
        <sz val="10"/>
        <rFont val="Arial"/>
        <family val="2"/>
      </rPr>
      <t>ili jednakovrijedan proizvod, ili po izboru investitora,komplet sa okvirima i ostalim priborom,boja po izboru investitora:</t>
    </r>
  </si>
  <si>
    <t>Dobava,montaža i spajanje pojačala proizvod "PA Project" ili jednakovrijedan proizvod tip kao T-350B (snaga 350W)</t>
  </si>
  <si>
    <t>Dobava,montaža i spajanje mikrofona tip kao T-511A, proizvod "PA Project" ili jednakovrijedan proizvod</t>
  </si>
  <si>
    <t>Dobava,montaža i spajanje nadgradnog zvučnika s potenciometrom, tip kao SWS-10A, proizvod "PA Project" ili jednakovrijedan proizvod</t>
  </si>
  <si>
    <t>Dobava,montaža i spajanje nadgradnog zvučnika, tip kao SWS-10, proizvod "PA Project" ili jednakovrijedan proizvod</t>
  </si>
  <si>
    <t>Dobava,montaža i spajanje vatrodojavne centrale za automatski sustav odimljavanja vezane uz automatski prozor za oddimljavanje na stepeništu 3.kata,tip kao RWA 100 E,proizvod GEZE ili jednakovrijedan proizvod.</t>
  </si>
  <si>
    <t>Dobava montaža i spajanje ručnog vatrodojavnog javljača, nadžbukne izvedbe, proizvod GEZE, tip kao FT 4 / 24V ili jednakovrijedan proizvod</t>
  </si>
  <si>
    <t>Dobava montaža i spajanje automatskog optičkog javljača nadžbukne izvedbe, za montažu na stubište 3.kata i prizemlja, proizvod kao GEZE, tip 138/24V ili jednakovrijedan proizvod</t>
  </si>
  <si>
    <r>
      <t>Dobava i montaža okrugle hvataljke od nehrđajućeg čelika (Rf-</t>
    </r>
    <r>
      <rPr>
        <sz val="10"/>
        <rFont val="Arial"/>
        <family val="2"/>
      </rPr>
      <t>Ø8mm), proizvod HERMI ili jednakovrijedan proizvod, na krov objekta, na nosače za sljeme, za crijep kanalicu i za beton sa "strane".</t>
    </r>
  </si>
  <si>
    <r>
      <t>Dobava i montaža uzemljivača, okruglog vodiča od nehrđajućeg čelika (Rf-Ø10mm)</t>
    </r>
    <r>
      <rPr>
        <sz val="10"/>
        <rFont val="Arial"/>
        <family val="2"/>
      </rPr>
      <t>, proizvod HERMI ili jednakovrijedan proizvod, u zemlju i u betonske temelje, komplet sa međusobnim povezivanjem sa armaturom objekta i šinamaza izjednačenje potencijala.</t>
    </r>
  </si>
  <si>
    <t>polaganje okruglog vodiča od nehrđ.čelika (Rf-Ø8mm), HERMI ili jednakovrijedan proizvod, na kameni zid fasade na nosače za kamen ili beton</t>
  </si>
  <si>
    <t>Dobava i montaža adresibilne vatrodojavne centrale tip kao SensoIRIS ili jednakovrijedan proizvod (prema EN54-2/4) ili jednako vrijedne kvalitete sa slijedećim karakteristikama: Priključni napon: 230V AC 50HZ; baterijsko napajanje: 2 baterije 12V,18Ah; Elektr. Izlaz - 1A; broj petlji - 1-4; zone - 96; ulazi (programabilni kontakti) - 4; izlazi(monitoring,relei) - 4; izlazi (bez monitoringa, relei) - 4,230V; programabilni ulazi/izlazi - do 128; LOG memorija - 10000 događaja; paneli u eternet mreži - do 32; termalni printer - mogućnost; multi jezični suport - da; relativna vlaga - (93+/-3)%@40oC; radna temperatura - -10oC - 50oC; kućište - plastično; zaštita - IP 30(po DIN 40050); dim: 461 x 331x80mm; težina - 6kg</t>
  </si>
  <si>
    <t>Dobava i ugradnja telefonskog pozivnika tip kao SL-TEL02 ili jednakovrijedan proizvod, Notifier sa: 3 NO ili NC ulaza za okidanje; omogućenim snimanjem 3 govorne poruke od 8s + 1 zajedničkom porukom i ugrađenim mikrofonom; dojavom na ukupno 6 telefonskih brojeva; LED signalizacijom statusa pozivnika; tipkovnicom sa 16 tipki za jednostavno programiranje; u kompletu 2m telefonskog kabela sa RJ konektorima : TEHNIČKE KARAKTERISTIKE: napajanje - 7,7 do 13,8VDC; potrošnja - 25mA (100mA max); dim: 110x152x40mm</t>
  </si>
  <si>
    <t xml:space="preserve">Dobava i ugradnja na betonski (ili knauf) plafon unutar spuštenog plafona optičkog-dimnog adresibilnog javljača požara sa podnožjem i sa paralelnim indikatorom komplet za ugradnju ispod spuštenog plafona,tip kao SensoIRIS S130 IS ili jednakovrijedan proizvod, sa ugrađenim izolatorom petlje </t>
  </si>
  <si>
    <t>Dobava i ugradnja termičkog adresibilnog javljača požara sa podnožjem na spušteni ili obični betonski plafon, tip kao SensoIRIS T110 IS ili jednakovrijedan proizvod, sa ugrađenim izolatorom petlje i podnožjem</t>
  </si>
  <si>
    <t>Dobava i ugradnja ručnog adresibilnog javljača požara,tip kao SensoIRIS MCP 150 ili jednakovrijedan proizvod, sa ugrađenim izolatorom petlje i instalacijskom kutijom</t>
  </si>
  <si>
    <t>Dobava i ugradnja alarmne sirene do 110 dB, proizvod kao SensoIRIS ili Notifier ili jednakovrijedan proizvod i to unutarnje</t>
  </si>
  <si>
    <t>Dobava i ugradnja upravljačkog O/I kontrolnog modula za upravljanje sustavima, tip kao SensoIRIS MIO 22 ili jednakovrijedan proizvod</t>
  </si>
  <si>
    <t>Dobava i polaganje vatrodojavnog kabela crvrne boje tipa YB-Y(St)Y 2x0,8; ili jednakovrijedan proizvod dijelom (5%) na OG obujmicama, dijelom postavljen unutar spuštenog plafona i pričvršćen na beton sa "krokodilkama" (15%), dijelom položen na kabel trasu ili u cijevi iznad (ili do) drvenih greda i plafona(75%) i dijelom položen podžbukno u cijevi PNT φ20(5%)</t>
  </si>
  <si>
    <t>Dobava i ugradnja vatrootporne smjese i premaza tip kao  ("Promat") ili jednakovrijedan proizvod za oblaganje kabela, cijevi i trasa kod prolaza iz jednog požarnog sektora u drugi. Predviđena su tri prelaza iz sektora u sektor.</t>
  </si>
  <si>
    <t>Nabava, doprema i montaža  polipropilenskih kanalizacijskih cijevi, kao tip "HT" ili jednakovrijedan proizvod, proizvod "PipeLife", spajane međusobno naglavcima s gumenim prstenom,  ili jednako vrijedno, uključivo potrebni pričvrsni materijal, za oduške vertikala i sl.</t>
  </si>
  <si>
    <r>
      <t xml:space="preserve">Nabava, doprema i montaža kanalizacijskog revizijskog okna od PE, promjera 600 mm,  kao proizvod "Vargokor" ili "Pipelife" ili jednakovrijedan proizvod. Okna su modularna i sastoje seod donjeg dijela kinete, tijela okna i završetka izlazne dimenzije DN 625. Završni dio mora imati mogućnost skraćenja na licu mjesta do 250 mm. Način spajanja djelova mora osiguravati trajnu vodonepropusnost u svim smjerovima, pod utjecajem vanjskog prometnog opterećenja. Ponuditelj je uz ponudu dužan dostaviti: ISO 9001 certifikat proizvođača okana, Izjavu o sukladnosti prema prEN 13598, Ovlaštenje od strane ovlaštene kuće u RH da je okno u skladu sa prEN13598-2:2004, Katalog na hrvatskom jeziku. Stavkom su obuhvačeni i građevinski radovi pri izradi armirano betonskog prstena oko ruba vrha okna, u koji se ugrađuje poklopac, a prema naputcima isporučioca revizijskog okna. Ugradnja poklopca  veličine  </t>
    </r>
    <r>
      <rPr>
        <sz val="10"/>
        <rFont val="Arial"/>
        <family val="2"/>
      </rPr>
      <t>Ø</t>
    </r>
    <r>
      <rPr>
        <sz val="10"/>
        <rFont val="Arial"/>
        <family val="2"/>
      </rPr>
      <t xml:space="preserve">60 cm,  s odgovarajućim    profilom    koji   se   ugrađuje   prilikom betoniranje armirano betonskog prstena.  U stavku uključiti nabavu i ugradbu potrebne armature, </t>
    </r>
  </si>
  <si>
    <t>Nabava, doprema i montaža plinonepropusnih poklopaca iz inoxa, dim. 60 x 60 cm, kao proizvod ACO ili jednakovrijedan proizvod, sa ispunom kao okolni pod, nad sabirnom jamom i revizijskim oknima u uređenom terenu.</t>
  </si>
  <si>
    <t>Nabava, doprema i montaža akumulacijskog električnog bojlera, kao tip Velis premium VLS 50, proizvod "Ariston" ili jednakovrijedan proizvod. Grijač snage 1.5 kW. Uključivo sigurnosno-nepovratni ventil i spojne cijevi.</t>
  </si>
  <si>
    <t>Kao proizvod Daikin tip: 4MXS80E ili jednakovrijedan proizvod</t>
  </si>
  <si>
    <t>Tehničke karakteristike uređaja:
Kao proizvod Daikin tip: FTXS35K ili jednakovrijedan proizvod
Nazivna učinkovitost (hlađenje pri uvjetima 35°C/27°C nazivnog opterećenja, te grijanje pri uvjetima 7°C/20°C nazivnog opterećenja)
Qh = 3,5 kW (1,4-4,0)
EER= 4,17
Oznaka energetske učinkovitosti: A
Qg = 4,0 kW (1,4-5,2)
COP= 4,76
Oznaka energetske učinkovitosti: A
Protok zraka hlađenje: 4,1 - 11,2 m3/min
Protok zraka grijanje: 4,2 - 12,1 m3/min
Nivo zvučnog tlaka: hlađenje: 19 - 45 dBA
Nivo zvučnog tlaka: grijanje: 19 - 45 dBA
Nivo zvučnog snage: 59 dB(A)
Dimenzije: 900 x 215 mm ; h = 298 mm
Težina: 11 kg
Boja kućišta: bijela
Priključak R410A: tekuća faza: 6,35 mm
Priključak R410A: plinovita faza: 9,52 mm
Stavka uključuje bežični daljinski upravljač sa 7-dnevnim timerom.</t>
  </si>
  <si>
    <t>Tehničke karakteristike uređaja:
Kao proizvod Daikin tip: FTXS20K ili jednakovrijedan proizvod
Nazivna učinkovitost (hlađenje pri uvjetima 35°C/27°C nazivnog opterećenja, te grijanje pri uvjetima 7°C/20°C nazivnog opterećenja)
Qh = 2,0 kW (1,3-2,8)
EER= 4,65
Oznaka energetske učinkovitosti: A
Qg = 2,5 kW (1,3-4,3)
COP= 4,55
Oznaka energetske učinkovitosti: A
Protok zraka hlađenje: 3,9 - 8,8 m3/min
Protok zraka grijanje: 7,8 - 9,5 m3/min
Nivo zvučnog tlaka: hlađenje: 19 - 40 dBA
Nivo zvučnog tlaka: grijanje: 19 - 40 dBA
Nivo zvučnog snage: 56 dB(A)
Dimenzije: 780 x 215 mm ; h = 289 mm
Težina: 8 kg
Boja kućišta: bijela
Priključak R410A: tekuća faza: 6,35 mm
Priključak R410A: plinovita faza: 9,52 mm
Stavka uključuje bežični daljinski upravljač sa 7-dnevnim timerom.</t>
  </si>
  <si>
    <t>Tehničke karakteristike uređaja:
Kao proizvod Daikin tip: FVXS35F ili jednakovrijedan proizvod
Nazivna učinkovitost (hlađenje pri uvjetima 35°C/27°C nazivnog opterećenja, te grijanje pri uvjetima 7°C/20°C nazivnog opterećenja)
Qh = 3,5 kW (1,4-3,8)
EER= 3,43
Oznaka energetske učinkovitosti: A
Qg = 4,5 kW (1,4-5,0)
COP= 3,69
Oznaka energetske učinkovitosti: A
Protok zraka hlađenje: 4,5 - 8,5 m3/min
Protok zraka grijanje: 4,7 - 9,4 m3/min
Nivo zvučnog tlaka: hlađenje: 24 - 39 dBA
Nivo zvučnog tlaka: grijanje: 24 - 39 dBA
Nivo zvučnog snage: 55 dB(A)
Dimenzije: 700 x 210 mm ; h = 600 mm
Težina: 14 kg
Boja kućišta: bijela
Priključak R410A: tekuća faza: 6,35 mm
Priključak R410A: plinovita faza: 9,52 mm
Stavka uključuje bežični daljinski upravljač sa 7-dnevnim timerom.</t>
  </si>
  <si>
    <r>
      <t>Dobava i montaža konzolne WC školjke od keramike I klase, u bijeloj boji,</t>
    </r>
    <r>
      <rPr>
        <sz val="10"/>
        <rFont val="Arial"/>
        <family val="2"/>
      </rPr>
      <t xml:space="preserve"> kao tip "Meridian", proizvod "Roca", s sjedalom i poklopcem od tvrde plastike, ili jednako vrijedno.</t>
    </r>
    <r>
      <rPr>
        <sz val="10"/>
        <color indexed="8"/>
        <rFont val="Arial"/>
        <family val="2"/>
      </rPr>
      <t xml:space="preserve"> Dobava i montaža uzidnog vodokotlića, kao tip "Duofix", proizvod "Geberit" ili jednakovrijedan proizvod, s pocinčanim zidnim nosačima, komplet sa nosačima i pričvrsnim materijalom,  ili jednako vrijedno. </t>
    </r>
    <r>
      <rPr>
        <sz val="10"/>
        <color indexed="9"/>
        <rFont val="Arial"/>
        <family val="2"/>
      </rPr>
      <t>D</t>
    </r>
    <r>
      <rPr>
        <sz val="10"/>
        <rFont val="Arial"/>
        <family val="2"/>
      </rPr>
      <t>obava i montaža upravljačke ploče vodokotlića, iz inoxa; za 2-količinsku tehniku ispiranja (kao tip Kappa50, proizvod "Geberit"),</t>
    </r>
    <r>
      <rPr>
        <sz val="10"/>
        <color indexed="8"/>
        <rFont val="Arial"/>
        <family val="2"/>
      </rPr>
      <t xml:space="preserve"> te kutnog ventila (chrom), Ø 15/10 mm, sa spojnom cijevi Ø 10 mm, ili jednako vrijedno. Obračun po ugrađenom kompletu.</t>
    </r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</si>
</sst>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  <numFmt numFmtId="165" formatCode="[$-41A]d\.\ mmmm\ yyyy\.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"/>
    <numFmt numFmtId="171" formatCode="_-* #,##0.0\ _k_n_-;\-* #,##0.0\ _k_n_-;_-* &quot;-&quot;??\ _k_n_-;_-@_-"/>
    <numFmt numFmtId="172" formatCode="#,##0.00_ ;\-#,##0.00\ "/>
    <numFmt numFmtId="173" formatCode="#,##0.00\ &quot;kn&quot;"/>
    <numFmt numFmtId="174" formatCode="#,##0.00&quot; kn&quot;"/>
    <numFmt numFmtId="175" formatCode="#,##0.00\ [$€-1]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4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8"/>
      <name val="PNP_Swiss"/>
      <family val="2"/>
    </font>
    <font>
      <sz val="10"/>
      <color indexed="8"/>
      <name val="Symbol"/>
      <family val="1"/>
    </font>
    <font>
      <sz val="9.9"/>
      <color indexed="8"/>
      <name val="Arial"/>
      <family val="2"/>
    </font>
    <font>
      <b/>
      <sz val="11"/>
      <name val="Arial"/>
      <family val="2"/>
    </font>
    <font>
      <sz val="10"/>
      <name val="Arial Narrow"/>
      <family val="2"/>
    </font>
    <font>
      <sz val="10"/>
      <color indexed="9"/>
      <name val="Arial"/>
      <family val="2"/>
    </font>
    <font>
      <sz val="10"/>
      <name val="PNP_Swiss"/>
      <family val="0"/>
    </font>
    <font>
      <vertAlign val="superscript"/>
      <sz val="10"/>
      <color indexed="8"/>
      <name val="Arial"/>
      <family val="2"/>
    </font>
    <font>
      <vertAlign val="superscript"/>
      <sz val="10"/>
      <name val="Arial"/>
      <family val="2"/>
    </font>
    <font>
      <b/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0" fillId="20" borderId="1" applyNumberFormat="0" applyFont="0" applyAlignment="0" applyProtection="0"/>
    <xf numFmtId="0" fontId="46" fillId="21" borderId="0" applyNumberFormat="0" applyBorder="0" applyAlignment="0" applyProtection="0"/>
    <xf numFmtId="0" fontId="2" fillId="0" borderId="0" applyBorder="0" applyProtection="0">
      <alignment/>
    </xf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7" fillId="28" borderId="2" applyNumberFormat="0" applyAlignment="0" applyProtection="0"/>
    <xf numFmtId="0" fontId="48" fillId="28" borderId="3" applyNumberFormat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31" borderId="8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0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5" fillId="0" borderId="0" xfId="0" applyNumberFormat="1" applyFont="1" applyFill="1" applyAlignment="1">
      <alignment horizontal="center" wrapText="1"/>
    </xf>
    <xf numFmtId="49" fontId="6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center"/>
    </xf>
    <xf numFmtId="0" fontId="6" fillId="0" borderId="0" xfId="0" applyFont="1" applyFill="1" applyAlignment="1">
      <alignment horizontal="left" vertical="top"/>
    </xf>
    <xf numFmtId="49" fontId="3" fillId="0" borderId="1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Alignment="1">
      <alignment horizontal="center" vertical="top"/>
    </xf>
    <xf numFmtId="4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 vertical="top"/>
    </xf>
    <xf numFmtId="4" fontId="2" fillId="0" borderId="0" xfId="0" applyNumberFormat="1" applyFont="1" applyFill="1" applyAlignment="1">
      <alignment horizontal="center" wrapText="1"/>
    </xf>
    <xf numFmtId="49" fontId="6" fillId="0" borderId="11" xfId="0" applyNumberFormat="1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 vertical="top" wrapText="1"/>
    </xf>
    <xf numFmtId="49" fontId="6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49" fontId="6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6" fillId="0" borderId="11" xfId="0" applyFont="1" applyFill="1" applyBorder="1" applyAlignment="1">
      <alignment horizontal="left" vertical="top"/>
    </xf>
    <xf numFmtId="2" fontId="2" fillId="0" borderId="1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" fontId="2" fillId="0" borderId="0" xfId="0" applyNumberFormat="1" applyFont="1" applyFill="1" applyBorder="1" applyAlignment="1">
      <alignment horizontal="left" vertical="top" wrapText="1"/>
    </xf>
    <xf numFmtId="49" fontId="6" fillId="0" borderId="11" xfId="0" applyNumberFormat="1" applyFont="1" applyFill="1" applyBorder="1" applyAlignment="1" applyProtection="1">
      <alignment horizontal="center" vertical="top"/>
      <protection/>
    </xf>
    <xf numFmtId="1" fontId="6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right" vertical="top" wrapText="1"/>
    </xf>
    <xf numFmtId="2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Fill="1" applyAlignment="1">
      <alignment vertical="top"/>
    </xf>
    <xf numFmtId="0" fontId="8" fillId="0" borderId="0" xfId="0" applyFont="1" applyFill="1" applyAlignment="1">
      <alignment horizontal="left" vertical="top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vertical="top"/>
    </xf>
    <xf numFmtId="4" fontId="9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left"/>
    </xf>
    <xf numFmtId="0" fontId="4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2" fontId="2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vertical="top"/>
    </xf>
    <xf numFmtId="49" fontId="3" fillId="0" borderId="11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left"/>
    </xf>
    <xf numFmtId="0" fontId="2" fillId="0" borderId="0" xfId="35" applyNumberFormat="1" applyFont="1" applyFill="1" applyAlignment="1">
      <alignment horizontal="center"/>
    </xf>
    <xf numFmtId="170" fontId="2" fillId="0" borderId="0" xfId="35" applyNumberFormat="1" applyFont="1" applyFill="1" applyAlignment="1">
      <alignment horizontal="center"/>
    </xf>
    <xf numFmtId="0" fontId="2" fillId="0" borderId="0" xfId="35" applyNumberFormat="1" applyFont="1" applyFill="1" applyAlignment="1">
      <alignment wrapText="1"/>
    </xf>
    <xf numFmtId="0" fontId="7" fillId="0" borderId="0" xfId="35" applyNumberFormat="1" applyFont="1" applyFill="1" applyAlignment="1">
      <alignment wrapText="1"/>
    </xf>
    <xf numFmtId="0" fontId="2" fillId="0" borderId="0" xfId="35" applyNumberFormat="1" applyFont="1" applyFill="1" applyAlignment="1">
      <alignment vertical="top" wrapText="1"/>
    </xf>
    <xf numFmtId="0" fontId="7" fillId="0" borderId="0" xfId="35" applyNumberFormat="1" applyFont="1" applyFill="1" applyAlignment="1">
      <alignment vertical="top" wrapText="1"/>
    </xf>
    <xf numFmtId="0" fontId="6" fillId="0" borderId="0" xfId="35" applyNumberFormat="1" applyFont="1" applyFill="1" applyAlignment="1">
      <alignment wrapText="1"/>
    </xf>
    <xf numFmtId="0" fontId="2" fillId="0" borderId="0" xfId="35" applyNumberFormat="1" applyFont="1" applyFill="1" applyAlignment="1">
      <alignment horizontal="right" wrapText="1"/>
    </xf>
    <xf numFmtId="0" fontId="7" fillId="0" borderId="0" xfId="0" applyFont="1" applyFill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7" fillId="0" borderId="0" xfId="0" applyFont="1" applyFill="1" applyAlignment="1" applyProtection="1">
      <alignment horizontal="left" vertical="top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horizontal="left" vertical="top"/>
      <protection/>
    </xf>
    <xf numFmtId="2" fontId="2" fillId="0" borderId="0" xfId="0" applyNumberFormat="1" applyFont="1" applyFill="1" applyAlignment="1" applyProtection="1">
      <alignment horizontal="right" vertical="center"/>
      <protection/>
    </xf>
    <xf numFmtId="2" fontId="2" fillId="0" borderId="0" xfId="0" applyNumberFormat="1" applyFont="1" applyFill="1" applyAlignment="1" applyProtection="1">
      <alignment horizontal="center" vertical="center"/>
      <protection/>
    </xf>
    <xf numFmtId="2" fontId="10" fillId="0" borderId="0" xfId="0" applyNumberFormat="1" applyFont="1" applyAlignment="1">
      <alignment/>
    </xf>
    <xf numFmtId="0" fontId="2" fillId="0" borderId="0" xfId="0" applyFont="1" applyFill="1" applyBorder="1" applyAlignment="1" applyProtection="1">
      <alignment vertical="top" wrapText="1"/>
      <protection/>
    </xf>
    <xf numFmtId="2" fontId="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2" fontId="10" fillId="0" borderId="0" xfId="0" applyNumberFormat="1" applyFont="1" applyAlignment="1">
      <alignment horizontal="right"/>
    </xf>
    <xf numFmtId="0" fontId="6" fillId="0" borderId="0" xfId="0" applyFont="1" applyFill="1" applyBorder="1" applyAlignment="1" applyProtection="1">
      <alignment vertical="top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2" fontId="2" fillId="0" borderId="0" xfId="0" applyNumberFormat="1" applyFont="1" applyFill="1" applyBorder="1" applyAlignment="1" applyProtection="1">
      <alignment vertical="center"/>
      <protection locked="0"/>
    </xf>
    <xf numFmtId="2" fontId="6" fillId="0" borderId="0" xfId="0" applyNumberFormat="1" applyFont="1" applyFill="1" applyBorder="1" applyAlignment="1" applyProtection="1">
      <alignment horizontal="right" vertical="center"/>
      <protection/>
    </xf>
    <xf numFmtId="16" fontId="6" fillId="0" borderId="0" xfId="0" applyNumberFormat="1" applyFont="1" applyFill="1" applyBorder="1" applyAlignment="1" applyProtection="1">
      <alignment horizontal="left" vertical="top"/>
      <protection/>
    </xf>
    <xf numFmtId="2" fontId="2" fillId="0" borderId="0" xfId="0" applyNumberFormat="1" applyFont="1" applyFill="1" applyBorder="1" applyAlignment="1" applyProtection="1">
      <alignment horizontal="center" vertical="center"/>
      <protection/>
    </xf>
    <xf numFmtId="2" fontId="2" fillId="0" borderId="0" xfId="0" applyNumberFormat="1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top" wrapText="1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justify" vertical="top" wrapText="1"/>
      <protection/>
    </xf>
    <xf numFmtId="0" fontId="10" fillId="0" borderId="0" xfId="0" applyFont="1" applyFill="1" applyBorder="1" applyAlignment="1" applyProtection="1">
      <alignment horizontal="justify" vertical="top" wrapText="1"/>
      <protection/>
    </xf>
    <xf numFmtId="0" fontId="12" fillId="0" borderId="0" xfId="0" applyFont="1" applyFill="1" applyBorder="1" applyAlignment="1" applyProtection="1">
      <alignment horizontal="left" vertical="top" wrapText="1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43" fontId="10" fillId="0" borderId="0" xfId="65" applyNumberFormat="1" applyFont="1" applyFill="1" applyBorder="1" applyAlignment="1" applyProtection="1">
      <alignment horizontal="right" vertical="center"/>
      <protection/>
    </xf>
    <xf numFmtId="43" fontId="11" fillId="0" borderId="0" xfId="65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Alignment="1">
      <alignment vertical="center" wrapText="1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Alignment="1">
      <alignment/>
    </xf>
    <xf numFmtId="2" fontId="2" fillId="0" borderId="0" xfId="0" applyNumberFormat="1" applyFont="1" applyFill="1" applyAlignment="1" applyProtection="1">
      <alignment horizontal="right" vertical="center"/>
      <protection locked="0"/>
    </xf>
    <xf numFmtId="2" fontId="11" fillId="0" borderId="0" xfId="0" applyNumberFormat="1" applyFont="1" applyAlignment="1">
      <alignment/>
    </xf>
    <xf numFmtId="0" fontId="6" fillId="0" borderId="10" xfId="0" applyFont="1" applyFill="1" applyBorder="1" applyAlignment="1" applyProtection="1">
      <alignment vertical="top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2" fontId="2" fillId="0" borderId="10" xfId="0" applyNumberFormat="1" applyFont="1" applyFill="1" applyBorder="1" applyAlignment="1" applyProtection="1">
      <alignment horizontal="right" vertical="center"/>
      <protection locked="0"/>
    </xf>
    <xf numFmtId="2" fontId="11" fillId="0" borderId="10" xfId="0" applyNumberFormat="1" applyFont="1" applyBorder="1" applyAlignment="1">
      <alignment/>
    </xf>
    <xf numFmtId="43" fontId="10" fillId="0" borderId="0" xfId="65" applyNumberFormat="1" applyFont="1" applyFill="1" applyBorder="1" applyAlignment="1" applyProtection="1">
      <alignment horizontal="center" vertical="center"/>
      <protection/>
    </xf>
    <xf numFmtId="43" fontId="2" fillId="0" borderId="0" xfId="65" applyFont="1" applyFill="1" applyAlignment="1" applyProtection="1">
      <alignment horizontal="left" vertical="center"/>
      <protection/>
    </xf>
    <xf numFmtId="2" fontId="2" fillId="0" borderId="0" xfId="0" applyNumberFormat="1" applyFont="1" applyFill="1" applyAlignment="1" applyProtection="1">
      <alignment vertical="center"/>
      <protection/>
    </xf>
    <xf numFmtId="43" fontId="6" fillId="0" borderId="0" xfId="65" applyFont="1" applyFill="1" applyAlignment="1" applyProtection="1">
      <alignment horizontal="center" vertical="center"/>
      <protection/>
    </xf>
    <xf numFmtId="2" fontId="6" fillId="0" borderId="0" xfId="0" applyNumberFormat="1" applyFont="1" applyFill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horizontal="left" vertical="top" wrapText="1"/>
      <protection/>
    </xf>
    <xf numFmtId="49" fontId="2" fillId="0" borderId="0" xfId="0" applyNumberFormat="1" applyFont="1" applyFill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13" fillId="0" borderId="0" xfId="0" applyFont="1" applyFill="1" applyAlignment="1" applyProtection="1">
      <alignment vertical="top" wrapText="1"/>
      <protection/>
    </xf>
    <xf numFmtId="43" fontId="2" fillId="0" borderId="0" xfId="65" applyFont="1" applyFill="1" applyAlignment="1" applyProtection="1">
      <alignment horizontal="right" vertical="center"/>
      <protection/>
    </xf>
    <xf numFmtId="2" fontId="2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top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10" fillId="0" borderId="0" xfId="0" applyFont="1" applyFill="1" applyAlignment="1" applyProtection="1">
      <alignment horizontal="center" vertical="center"/>
      <protection/>
    </xf>
    <xf numFmtId="2" fontId="10" fillId="0" borderId="0" xfId="65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/>
    </xf>
    <xf numFmtId="2" fontId="11" fillId="0" borderId="0" xfId="65" applyNumberFormat="1" applyFont="1" applyFill="1" applyBorder="1" applyAlignment="1" applyProtection="1">
      <alignment horizontal="right" vertical="center"/>
      <protection locked="0"/>
    </xf>
    <xf numFmtId="2" fontId="10" fillId="0" borderId="0" xfId="0" applyNumberFormat="1" applyFont="1" applyFill="1" applyAlignment="1" applyProtection="1">
      <alignment horizontal="center" vertical="center"/>
      <protection/>
    </xf>
    <xf numFmtId="0" fontId="11" fillId="0" borderId="0" xfId="65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>
      <alignment horizontal="center" vertical="top"/>
    </xf>
    <xf numFmtId="0" fontId="14" fillId="0" borderId="0" xfId="0" applyFont="1" applyFill="1" applyAlignment="1" applyProtection="1">
      <alignment horizontal="left" vertical="top" wrapText="1"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171" fontId="10" fillId="0" borderId="0" xfId="65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2" fontId="2" fillId="0" borderId="10" xfId="0" applyNumberFormat="1" applyFont="1" applyFill="1" applyBorder="1" applyAlignment="1" applyProtection="1">
      <alignment vertical="center"/>
      <protection/>
    </xf>
    <xf numFmtId="2" fontId="6" fillId="0" borderId="10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Alignment="1">
      <alignment wrapText="1"/>
    </xf>
    <xf numFmtId="0" fontId="10" fillId="0" borderId="0" xfId="0" applyFont="1" applyFill="1" applyAlignment="1">
      <alignment horizontal="left" vertical="top" wrapText="1"/>
    </xf>
    <xf numFmtId="172" fontId="2" fillId="0" borderId="0" xfId="65" applyNumberFormat="1" applyFont="1" applyFill="1" applyBorder="1" applyAlignment="1" applyProtection="1">
      <alignment horizontal="right" vertical="center"/>
      <protection locked="0"/>
    </xf>
    <xf numFmtId="172" fontId="10" fillId="0" borderId="0" xfId="0" applyNumberFormat="1" applyFont="1" applyFill="1" applyAlignment="1" applyProtection="1">
      <alignment horizontal="right" vertical="center"/>
      <protection locked="0"/>
    </xf>
    <xf numFmtId="172" fontId="2" fillId="0" borderId="0" xfId="0" applyNumberFormat="1" applyFont="1" applyFill="1" applyAlignment="1" applyProtection="1">
      <alignment horizontal="right" vertical="center"/>
      <protection locked="0"/>
    </xf>
    <xf numFmtId="172" fontId="2" fillId="0" borderId="0" xfId="65" applyNumberFormat="1" applyFont="1" applyFill="1" applyAlignment="1" applyProtection="1">
      <alignment horizontal="right" vertical="center"/>
      <protection locked="0"/>
    </xf>
    <xf numFmtId="2" fontId="2" fillId="0" borderId="0" xfId="65" applyNumberFormat="1" applyFont="1" applyFill="1" applyAlignment="1" applyProtection="1">
      <alignment horizontal="right" vertical="center"/>
      <protection locked="0"/>
    </xf>
    <xf numFmtId="2" fontId="10" fillId="0" borderId="0" xfId="0" applyNumberFormat="1" applyFont="1" applyAlignment="1">
      <alignment vertical="center"/>
    </xf>
    <xf numFmtId="0" fontId="2" fillId="0" borderId="0" xfId="0" applyFont="1" applyFill="1" applyBorder="1" applyAlignment="1" applyProtection="1">
      <alignment horizontal="left" vertical="top"/>
      <protection/>
    </xf>
    <xf numFmtId="173" fontId="2" fillId="0" borderId="0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/>
    </xf>
    <xf numFmtId="173" fontId="16" fillId="0" borderId="0" xfId="0" applyNumberFormat="1" applyFont="1" applyFill="1" applyBorder="1" applyAlignment="1" applyProtection="1">
      <alignment horizontal="right" vertical="center"/>
      <protection/>
    </xf>
    <xf numFmtId="2" fontId="16" fillId="0" borderId="0" xfId="0" applyNumberFormat="1" applyFont="1" applyAlignment="1">
      <alignment/>
    </xf>
    <xf numFmtId="0" fontId="2" fillId="0" borderId="0" xfId="0" applyFont="1" applyFill="1" applyBorder="1" applyAlignment="1" applyProtection="1">
      <alignment horizontal="center" vertical="center"/>
      <protection/>
    </xf>
    <xf numFmtId="173" fontId="10" fillId="0" borderId="0" xfId="0" applyNumberFormat="1" applyFont="1" applyFill="1" applyBorder="1" applyAlignment="1" applyProtection="1">
      <alignment horizontal="right" vertical="center"/>
      <protection/>
    </xf>
    <xf numFmtId="2" fontId="10" fillId="0" borderId="0" xfId="0" applyNumberFormat="1" applyFont="1" applyAlignment="1">
      <alignment/>
    </xf>
    <xf numFmtId="0" fontId="2" fillId="0" borderId="0" xfId="0" applyFont="1" applyFill="1" applyAlignment="1" applyProtection="1">
      <alignment horizontal="center" vertical="center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vertical="top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0" xfId="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Alignment="1" applyProtection="1">
      <alignment horizontal="center" vertical="center"/>
      <protection/>
    </xf>
    <xf numFmtId="1" fontId="2" fillId="0" borderId="0" xfId="0" applyNumberFormat="1" applyFont="1" applyFill="1" applyAlignment="1" applyProtection="1">
      <alignment horizontal="center" vertical="center"/>
      <protection/>
    </xf>
    <xf numFmtId="2" fontId="10" fillId="0" borderId="0" xfId="0" applyNumberFormat="1" applyFont="1" applyAlignment="1">
      <alignment horizontal="center"/>
    </xf>
    <xf numFmtId="0" fontId="2" fillId="0" borderId="0" xfId="0" applyFont="1" applyFill="1" applyAlignment="1" applyProtection="1">
      <alignment vertical="top" wrapText="1"/>
      <protection/>
    </xf>
    <xf numFmtId="2" fontId="2" fillId="0" borderId="0" xfId="0" applyNumberFormat="1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horizontal="right" vertical="center"/>
      <protection/>
    </xf>
    <xf numFmtId="2" fontId="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horizontal="right" vertical="center"/>
      <protection locked="0"/>
    </xf>
    <xf numFmtId="2" fontId="2" fillId="0" borderId="0" xfId="0" applyNumberFormat="1" applyFont="1" applyFill="1" applyAlignment="1" applyProtection="1">
      <alignment horizontal="center" vertical="center"/>
      <protection/>
    </xf>
    <xf numFmtId="4" fontId="11" fillId="0" borderId="0" xfId="51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horizontal="left" vertical="top"/>
      <protection/>
    </xf>
    <xf numFmtId="16" fontId="6" fillId="0" borderId="0" xfId="0" applyNumberFormat="1" applyFont="1" applyFill="1" applyBorder="1" applyAlignment="1" applyProtection="1">
      <alignment horizontal="left" vertical="top"/>
      <protection/>
    </xf>
    <xf numFmtId="0" fontId="6" fillId="0" borderId="11" xfId="0" applyFont="1" applyFill="1" applyBorder="1" applyAlignment="1" applyProtection="1">
      <alignment vertical="top" wrapText="1"/>
      <protection/>
    </xf>
    <xf numFmtId="16" fontId="6" fillId="0" borderId="10" xfId="0" applyNumberFormat="1" applyFont="1" applyFill="1" applyBorder="1" applyAlignment="1" applyProtection="1">
      <alignment horizontal="left" vertical="top"/>
      <protection/>
    </xf>
    <xf numFmtId="0" fontId="17" fillId="0" borderId="0" xfId="51" applyFont="1" applyFill="1" applyBorder="1" applyAlignment="1" applyProtection="1">
      <alignment horizontal="left" vertical="center"/>
      <protection/>
    </xf>
    <xf numFmtId="4" fontId="17" fillId="0" borderId="0" xfId="51" applyNumberFormat="1" applyFont="1" applyFill="1" applyBorder="1" applyAlignment="1" applyProtection="1">
      <alignment horizontal="left" vertical="center"/>
      <protection/>
    </xf>
    <xf numFmtId="0" fontId="17" fillId="0" borderId="10" xfId="51" applyFont="1" applyFill="1" applyBorder="1" applyAlignment="1" applyProtection="1">
      <alignment horizontal="left" vertical="center"/>
      <protection/>
    </xf>
    <xf numFmtId="4" fontId="17" fillId="0" borderId="10" xfId="51" applyNumberFormat="1" applyFont="1" applyFill="1" applyBorder="1" applyAlignment="1" applyProtection="1">
      <alignment horizontal="left" vertical="center"/>
      <protection/>
    </xf>
    <xf numFmtId="4" fontId="11" fillId="0" borderId="10" xfId="51" applyNumberFormat="1" applyFont="1" applyFill="1" applyBorder="1" applyAlignment="1" applyProtection="1">
      <alignment horizontal="right" vertical="center"/>
      <protection/>
    </xf>
    <xf numFmtId="2" fontId="6" fillId="0" borderId="10" xfId="0" applyNumberFormat="1" applyFont="1" applyFill="1" applyBorder="1" applyAlignment="1" applyProtection="1">
      <alignment horizontal="right" vertical="center"/>
      <protection/>
    </xf>
    <xf numFmtId="0" fontId="62" fillId="0" borderId="0" xfId="0" applyFont="1" applyAlignment="1">
      <alignment horizontal="left" wrapText="1"/>
    </xf>
    <xf numFmtId="0" fontId="63" fillId="0" borderId="0" xfId="0" applyFont="1" applyAlignment="1">
      <alignment horizontal="left" wrapText="1"/>
    </xf>
    <xf numFmtId="0" fontId="63" fillId="0" borderId="0" xfId="0" applyFont="1" applyAlignment="1">
      <alignment/>
    </xf>
    <xf numFmtId="0" fontId="63" fillId="0" borderId="0" xfId="0" applyFont="1" applyAlignment="1">
      <alignment horizontal="center"/>
    </xf>
    <xf numFmtId="0" fontId="63" fillId="0" borderId="0" xfId="0" applyFont="1" applyAlignment="1">
      <alignment horizontal="left" vertical="top" wrapText="1"/>
    </xf>
    <xf numFmtId="0" fontId="62" fillId="0" borderId="0" xfId="0" applyFont="1" applyAlignment="1">
      <alignment horizontal="center" vertical="center" wrapText="1"/>
    </xf>
    <xf numFmtId="0" fontId="63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3" fillId="0" borderId="0" xfId="0" applyFont="1" applyAlignment="1">
      <alignment vertical="center" wrapText="1"/>
    </xf>
    <xf numFmtId="2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justify" vertical="top"/>
    </xf>
    <xf numFmtId="2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/>
    </xf>
    <xf numFmtId="0" fontId="10" fillId="0" borderId="0" xfId="52" applyFont="1" applyAlignment="1">
      <alignment horizontal="left" vertical="top" wrapText="1"/>
      <protection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/>
    </xf>
    <xf numFmtId="0" fontId="2" fillId="0" borderId="0" xfId="0" applyFont="1" applyFill="1" applyBorder="1" applyAlignment="1">
      <alignment horizontal="justify" vertical="top" wrapText="1"/>
    </xf>
    <xf numFmtId="2" fontId="0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2" fillId="0" borderId="0" xfId="0" applyFont="1" applyAlignment="1">
      <alignment horizontal="justify" vertical="top"/>
    </xf>
    <xf numFmtId="0" fontId="2" fillId="0" borderId="0" xfId="0" applyFont="1" applyAlignment="1">
      <alignment/>
    </xf>
    <xf numFmtId="2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18" fillId="0" borderId="0" xfId="0" applyFont="1" applyAlignment="1">
      <alignment horizontal="justify" vertical="top"/>
    </xf>
    <xf numFmtId="0" fontId="10" fillId="0" borderId="0" xfId="0" applyFont="1" applyFill="1" applyBorder="1" applyAlignment="1">
      <alignment horizontal="justify" vertical="top" wrapText="1"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0" fillId="0" borderId="0" xfId="0" applyFont="1" applyAlignment="1">
      <alignment horizontal="justify"/>
    </xf>
    <xf numFmtId="0" fontId="2" fillId="0" borderId="0" xfId="0" applyFont="1" applyAlignment="1">
      <alignment/>
    </xf>
    <xf numFmtId="0" fontId="0" fillId="0" borderId="0" xfId="0" applyFill="1" applyBorder="1" applyAlignment="1">
      <alignment horizontal="justify" vertical="top"/>
    </xf>
    <xf numFmtId="2" fontId="0" fillId="0" borderId="0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63" fillId="0" borderId="0" xfId="0" applyFont="1" applyAlignment="1">
      <alignment horizontal="justify" vertical="top" wrapText="1"/>
    </xf>
    <xf numFmtId="0" fontId="2" fillId="0" borderId="0" xfId="0" applyFont="1" applyFill="1" applyBorder="1" applyAlignment="1">
      <alignment horizontal="justify" vertical="top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2" fontId="18" fillId="0" borderId="0" xfId="0" applyNumberFormat="1" applyFont="1" applyAlignment="1">
      <alignment horizontal="center" vertical="center"/>
    </xf>
    <xf numFmtId="0" fontId="6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19" fillId="0" borderId="0" xfId="0" applyFont="1" applyFill="1" applyBorder="1" applyAlignment="1">
      <alignment horizontal="justify" vertical="top"/>
    </xf>
    <xf numFmtId="0" fontId="2" fillId="0" borderId="0" xfId="0" applyFont="1" applyAlignment="1">
      <alignment/>
    </xf>
    <xf numFmtId="2" fontId="0" fillId="0" borderId="0" xfId="0" applyNumberFormat="1" applyAlignment="1">
      <alignment horizontal="right"/>
    </xf>
    <xf numFmtId="2" fontId="2" fillId="0" borderId="0" xfId="0" applyNumberFormat="1" applyFont="1" applyAlignment="1">
      <alignment vertical="top"/>
    </xf>
    <xf numFmtId="0" fontId="64" fillId="0" borderId="0" xfId="0" applyFont="1" applyBorder="1" applyAlignment="1">
      <alignment vertical="top" wrapText="1"/>
    </xf>
    <xf numFmtId="2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vertical="top"/>
    </xf>
    <xf numFmtId="0" fontId="18" fillId="0" borderId="0" xfId="0" applyFont="1" applyFill="1" applyBorder="1" applyAlignment="1">
      <alignment horizontal="center" vertical="center"/>
    </xf>
    <xf numFmtId="2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2" fontId="64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vertical="top" wrapText="1" shrinkToFit="1" readingOrder="1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4" fontId="10" fillId="0" borderId="0" xfId="0" applyNumberFormat="1" applyFont="1" applyFill="1" applyAlignment="1">
      <alignment/>
    </xf>
    <xf numFmtId="0" fontId="10" fillId="0" borderId="0" xfId="0" applyNumberFormat="1" applyFont="1" applyFill="1" applyBorder="1" applyAlignment="1" applyProtection="1">
      <alignment horizontal="justify" vertical="top" wrapText="1"/>
      <protection/>
    </xf>
    <xf numFmtId="0" fontId="21" fillId="0" borderId="0" xfId="0" applyNumberFormat="1" applyFont="1" applyFill="1" applyBorder="1" applyAlignment="1" applyProtection="1" quotePrefix="1">
      <alignment horizontal="justify" vertical="top" wrapText="1"/>
      <protection/>
    </xf>
    <xf numFmtId="0" fontId="22" fillId="0" borderId="0" xfId="0" applyFont="1" applyFill="1" applyAlignment="1">
      <alignment/>
    </xf>
    <xf numFmtId="4" fontId="22" fillId="0" borderId="0" xfId="0" applyNumberFormat="1" applyFont="1" applyFill="1" applyAlignment="1">
      <alignment horizontal="right"/>
    </xf>
    <xf numFmtId="2" fontId="22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10" fillId="0" borderId="0" xfId="0" applyNumberFormat="1" applyFont="1" applyFill="1" applyBorder="1" applyAlignment="1" applyProtection="1" quotePrefix="1">
      <alignment horizontal="justify" vertical="top" wrapText="1"/>
      <protection/>
    </xf>
    <xf numFmtId="2" fontId="10" fillId="0" borderId="0" xfId="0" applyNumberFormat="1" applyFont="1" applyFill="1" applyAlignment="1">
      <alignment/>
    </xf>
    <xf numFmtId="0" fontId="10" fillId="0" borderId="0" xfId="0" applyFont="1" applyBorder="1" applyAlignment="1">
      <alignment horizontal="justify" vertical="top"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justify" vertical="top"/>
    </xf>
    <xf numFmtId="0" fontId="10" fillId="0" borderId="0" xfId="0" applyFont="1" applyBorder="1" applyAlignment="1">
      <alignment vertical="top" wrapText="1"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 horizontal="left" vertical="top" wrapText="1"/>
    </xf>
    <xf numFmtId="2" fontId="63" fillId="0" borderId="0" xfId="0" applyNumberFormat="1" applyFont="1" applyAlignment="1">
      <alignment horizontal="right"/>
    </xf>
    <xf numFmtId="0" fontId="10" fillId="0" borderId="0" xfId="0" applyFont="1" applyAlignment="1">
      <alignment horizontal="left" vertical="top" wrapText="1"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2" fontId="2" fillId="0" borderId="0" xfId="0" applyNumberFormat="1" applyFont="1" applyAlignment="1">
      <alignment vertical="center"/>
    </xf>
    <xf numFmtId="4" fontId="10" fillId="0" borderId="0" xfId="0" applyNumberFormat="1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  <xf numFmtId="2" fontId="63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left" vertical="top" wrapText="1"/>
    </xf>
    <xf numFmtId="0" fontId="2" fillId="0" borderId="0" xfId="0" applyFont="1" applyAlignment="1" quotePrefix="1">
      <alignment horizontal="justify" vertical="top" wrapText="1"/>
    </xf>
    <xf numFmtId="0" fontId="10" fillId="0" borderId="0" xfId="0" applyFont="1" applyAlignment="1">
      <alignment vertical="top"/>
    </xf>
    <xf numFmtId="2" fontId="10" fillId="0" borderId="0" xfId="0" applyNumberFormat="1" applyFont="1" applyAlignment="1">
      <alignment/>
    </xf>
    <xf numFmtId="0" fontId="2" fillId="0" borderId="0" xfId="0" applyFont="1" applyAlignment="1">
      <alignment horizontal="justify" vertical="top" wrapText="1"/>
    </xf>
    <xf numFmtId="0" fontId="24" fillId="0" borderId="0" xfId="0" applyFont="1" applyAlignment="1">
      <alignment horizontal="justify" vertical="top"/>
    </xf>
    <xf numFmtId="0" fontId="10" fillId="0" borderId="0" xfId="0" applyFont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justify" vertical="top"/>
    </xf>
    <xf numFmtId="2" fontId="0" fillId="0" borderId="0" xfId="0" applyNumberFormat="1" applyBorder="1" applyAlignment="1">
      <alignment horizontal="right"/>
    </xf>
    <xf numFmtId="0" fontId="2" fillId="0" borderId="0" xfId="0" applyFont="1" applyAlignment="1">
      <alignment horizontal="left" wrapText="1"/>
    </xf>
    <xf numFmtId="0" fontId="18" fillId="0" borderId="0" xfId="0" applyFont="1" applyAlignment="1">
      <alignment horizontal="left" vertical="top" wrapText="1"/>
    </xf>
    <xf numFmtId="2" fontId="63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2" fontId="6" fillId="0" borderId="10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>
      <alignment vertical="top"/>
    </xf>
    <xf numFmtId="0" fontId="11" fillId="0" borderId="0" xfId="53" applyFont="1" applyAlignment="1">
      <alignment horizontal="center" vertical="top"/>
      <protection/>
    </xf>
    <xf numFmtId="1" fontId="11" fillId="0" borderId="0" xfId="53" applyNumberFormat="1" applyFont="1" applyAlignment="1">
      <alignment horizontal="right" vertical="top"/>
      <protection/>
    </xf>
    <xf numFmtId="0" fontId="10" fillId="0" borderId="0" xfId="53" applyFont="1" applyAlignment="1">
      <alignment horizontal="center" vertical="top"/>
      <protection/>
    </xf>
    <xf numFmtId="1" fontId="10" fillId="0" borderId="0" xfId="53" applyNumberFormat="1" applyFont="1" applyAlignment="1">
      <alignment horizontal="right" vertical="top"/>
      <protection/>
    </xf>
    <xf numFmtId="0" fontId="17" fillId="0" borderId="0" xfId="0" applyFont="1" applyAlignment="1">
      <alignment horizontal="justify"/>
    </xf>
    <xf numFmtId="2" fontId="0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justify"/>
    </xf>
    <xf numFmtId="0" fontId="63" fillId="0" borderId="0" xfId="0" applyFont="1" applyAlignment="1">
      <alignment horizontal="justify" vertical="top"/>
    </xf>
    <xf numFmtId="1" fontId="63" fillId="0" borderId="0" xfId="0" applyNumberFormat="1" applyFont="1" applyAlignment="1">
      <alignment horizontal="right"/>
    </xf>
    <xf numFmtId="4" fontId="63" fillId="0" borderId="0" xfId="0" applyNumberFormat="1" applyFont="1" applyAlignment="1">
      <alignment horizontal="justify"/>
    </xf>
    <xf numFmtId="0" fontId="63" fillId="0" borderId="0" xfId="0" applyFont="1" applyAlignment="1">
      <alignment horizontal="right"/>
    </xf>
    <xf numFmtId="0" fontId="63" fillId="0" borderId="0" xfId="53" applyFont="1" applyAlignment="1">
      <alignment horizontal="justify"/>
      <protection/>
    </xf>
    <xf numFmtId="174" fontId="63" fillId="0" borderId="0" xfId="0" applyNumberFormat="1" applyFont="1" applyAlignment="1">
      <alignment horizontal="center"/>
    </xf>
    <xf numFmtId="0" fontId="63" fillId="0" borderId="0" xfId="53" applyFont="1" applyAlignment="1">
      <alignment horizontal="justify" vertical="top"/>
      <protection/>
    </xf>
    <xf numFmtId="0" fontId="63" fillId="0" borderId="0" xfId="0" applyFont="1" applyFill="1" applyAlignment="1">
      <alignment horizontal="center"/>
    </xf>
    <xf numFmtId="0" fontId="63" fillId="0" borderId="0" xfId="0" applyFont="1" applyFill="1" applyAlignment="1">
      <alignment horizontal="right"/>
    </xf>
    <xf numFmtId="0" fontId="63" fillId="0" borderId="0" xfId="54" applyFont="1" applyAlignment="1">
      <alignment horizontal="justify" vertical="top"/>
      <protection/>
    </xf>
    <xf numFmtId="0" fontId="63" fillId="0" borderId="0" xfId="0" applyFont="1" applyFill="1" applyAlignment="1">
      <alignment horizontal="justify"/>
    </xf>
    <xf numFmtId="0" fontId="17" fillId="0" borderId="0" xfId="0" applyFont="1" applyAlignment="1">
      <alignment horizontal="center"/>
    </xf>
    <xf numFmtId="2" fontId="63" fillId="0" borderId="0" xfId="0" applyNumberFormat="1" applyFont="1" applyFill="1" applyAlignment="1">
      <alignment horizontal="right"/>
    </xf>
    <xf numFmtId="2" fontId="63" fillId="0" borderId="0" xfId="0" applyNumberFormat="1" applyFont="1" applyBorder="1" applyAlignment="1">
      <alignment horizontal="right"/>
    </xf>
    <xf numFmtId="0" fontId="63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0" fontId="63" fillId="0" borderId="0" xfId="0" applyFont="1" applyFill="1" applyBorder="1" applyAlignment="1">
      <alignment horizontal="justify"/>
    </xf>
    <xf numFmtId="2" fontId="10" fillId="0" borderId="0" xfId="0" applyNumberFormat="1" applyFont="1" applyFill="1" applyBorder="1" applyAlignment="1">
      <alignment horizontal="justify"/>
    </xf>
    <xf numFmtId="0" fontId="63" fillId="0" borderId="0" xfId="0" applyFont="1" applyBorder="1" applyAlignment="1">
      <alignment horizontal="center"/>
    </xf>
    <xf numFmtId="0" fontId="63" fillId="0" borderId="0" xfId="0" applyFont="1" applyBorder="1" applyAlignment="1">
      <alignment horizontal="right"/>
    </xf>
    <xf numFmtId="0" fontId="63" fillId="0" borderId="0" xfId="0" applyFont="1" applyAlignment="1">
      <alignment horizontal="left" vertical="top"/>
    </xf>
    <xf numFmtId="1" fontId="63" fillId="0" borderId="0" xfId="0" applyNumberFormat="1" applyFont="1" applyAlignment="1">
      <alignment horizontal="center"/>
    </xf>
    <xf numFmtId="1" fontId="63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" fontId="17" fillId="0" borderId="0" xfId="0" applyNumberFormat="1" applyFont="1" applyAlignment="1">
      <alignment horizontal="center" vertical="center"/>
    </xf>
    <xf numFmtId="0" fontId="2" fillId="0" borderId="0" xfId="55" applyFont="1" applyAlignment="1">
      <alignment horizontal="center" vertical="center"/>
      <protection/>
    </xf>
    <xf numFmtId="1" fontId="2" fillId="0" borderId="0" xfId="55" applyNumberFormat="1" applyFont="1" applyAlignment="1">
      <alignment horizontal="center" vertical="center"/>
      <protection/>
    </xf>
    <xf numFmtId="1" fontId="10" fillId="0" borderId="0" xfId="0" applyNumberFormat="1" applyFont="1" applyFill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2" fillId="0" borderId="0" xfId="55" applyFont="1" applyAlignment="1">
      <alignment horizontal="left" vertical="top" wrapText="1"/>
      <protection/>
    </xf>
    <xf numFmtId="0" fontId="63" fillId="0" borderId="0" xfId="0" applyFont="1" applyFill="1" applyAlignment="1">
      <alignment horizontal="left" vertical="top" wrapText="1"/>
    </xf>
    <xf numFmtId="0" fontId="63" fillId="0" borderId="0" xfId="54" applyFont="1" applyBorder="1" applyAlignment="1">
      <alignment horizontal="justify" vertical="top" wrapText="1"/>
      <protection/>
    </xf>
    <xf numFmtId="0" fontId="63" fillId="0" borderId="0" xfId="0" applyFont="1" applyBorder="1" applyAlignment="1">
      <alignment horizontal="justify"/>
    </xf>
    <xf numFmtId="0" fontId="63" fillId="0" borderId="0" xfId="54" applyFont="1" applyBorder="1" applyAlignment="1">
      <alignment horizontal="left" vertical="top" wrapText="1"/>
      <protection/>
    </xf>
    <xf numFmtId="0" fontId="63" fillId="0" borderId="0" xfId="0" applyFont="1" applyAlignment="1">
      <alignment horizontal="left"/>
    </xf>
    <xf numFmtId="0" fontId="63" fillId="0" borderId="0" xfId="0" applyFont="1" applyBorder="1" applyAlignment="1">
      <alignment horizontal="justify" vertical="center"/>
    </xf>
    <xf numFmtId="175" fontId="17" fillId="0" borderId="0" xfId="0" applyNumberFormat="1" applyFont="1" applyBorder="1" applyAlignment="1">
      <alignment horizontal="justify"/>
    </xf>
    <xf numFmtId="0" fontId="63" fillId="0" borderId="0" xfId="0" applyFont="1" applyAlignment="1">
      <alignment vertical="top"/>
    </xf>
    <xf numFmtId="174" fontId="63" fillId="0" borderId="0" xfId="0" applyNumberFormat="1" applyFont="1" applyBorder="1" applyAlignment="1">
      <alignment horizontal="center"/>
    </xf>
    <xf numFmtId="0" fontId="63" fillId="0" borderId="0" xfId="0" applyFont="1" applyBorder="1" applyAlignment="1">
      <alignment horizontal="left" vertical="top" wrapText="1"/>
    </xf>
    <xf numFmtId="0" fontId="63" fillId="0" borderId="0" xfId="55" applyFont="1" applyAlignment="1">
      <alignment horizontal="left" vertical="top" wrapText="1"/>
      <protection/>
    </xf>
    <xf numFmtId="0" fontId="2" fillId="0" borderId="0" xfId="0" applyFont="1" applyBorder="1" applyAlignment="1">
      <alignment vertical="center" wrapText="1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vertical="top" wrapText="1"/>
    </xf>
    <xf numFmtId="4" fontId="2" fillId="0" borderId="0" xfId="0" applyNumberFormat="1" applyFont="1" applyAlignment="1">
      <alignment horizontal="center"/>
    </xf>
    <xf numFmtId="0" fontId="27" fillId="0" borderId="10" xfId="0" applyFont="1" applyFill="1" applyBorder="1" applyAlignment="1">
      <alignment horizontal="left" vertical="top"/>
    </xf>
    <xf numFmtId="49" fontId="3" fillId="0" borderId="0" xfId="0" applyNumberFormat="1" applyFont="1" applyFill="1" applyBorder="1" applyAlignment="1" applyProtection="1">
      <alignment horizontal="center" vertical="top"/>
      <protection/>
    </xf>
    <xf numFmtId="4" fontId="11" fillId="0" borderId="0" xfId="51" applyNumberFormat="1" applyFont="1" applyFill="1" applyBorder="1" applyAlignment="1" applyProtection="1">
      <alignment horizontal="right" vertical="center"/>
      <protection/>
    </xf>
    <xf numFmtId="2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12" xfId="0" applyFont="1" applyFill="1" applyBorder="1" applyAlignment="1">
      <alignment horizontal="left" vertical="top" wrapText="1"/>
    </xf>
    <xf numFmtId="16" fontId="6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 applyProtection="1">
      <alignment horizontal="left" vertical="top" wrapText="1"/>
      <protection/>
    </xf>
    <xf numFmtId="0" fontId="11" fillId="0" borderId="0" xfId="51" applyFont="1" applyBorder="1" applyAlignment="1" applyProtection="1">
      <alignment horizontal="left" vertical="center" wrapText="1"/>
      <protection/>
    </xf>
    <xf numFmtId="0" fontId="6" fillId="0" borderId="0" xfId="0" applyFont="1" applyFill="1" applyAlignment="1">
      <alignment horizontal="left" vertical="top"/>
    </xf>
    <xf numFmtId="2" fontId="6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>
      <alignment horizontal="left" vertical="top" wrapText="1"/>
    </xf>
    <xf numFmtId="16" fontId="6" fillId="0" borderId="10" xfId="0" applyNumberFormat="1" applyFont="1" applyFill="1" applyBorder="1" applyAlignment="1" applyProtection="1">
      <alignment horizontal="left" vertical="top"/>
      <protection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/>
    </xf>
    <xf numFmtId="0" fontId="2" fillId="0" borderId="0" xfId="0" applyFont="1" applyFill="1" applyAlignment="1" applyProtection="1">
      <alignment horizontal="center" vertical="center"/>
      <protection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Excel Built-in Normal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6" xfId="51"/>
    <cellStyle name="Normal_Marcius_radna_A" xfId="52"/>
    <cellStyle name="Normal_TROSKOVNIK-revizija2" xfId="53"/>
    <cellStyle name="Normal_TROSKOVNIK-revizija2 2" xfId="54"/>
    <cellStyle name="Normalno 2" xfId="55"/>
    <cellStyle name="Percent" xfId="56"/>
    <cellStyle name="Povezana ćelija" xfId="57"/>
    <cellStyle name="Provjera ćelije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558"/>
  <sheetViews>
    <sheetView showZeros="0" tabSelected="1" view="pageBreakPreview" zoomScale="115" zoomScaleSheetLayoutView="115" zoomScalePageLayoutView="0" workbookViewId="0" topLeftCell="A973">
      <selection activeCell="D1135" sqref="D1135"/>
    </sheetView>
  </sheetViews>
  <sheetFormatPr defaultColWidth="9.140625" defaultRowHeight="15"/>
  <cols>
    <col min="1" max="1" width="4.7109375" style="0" customWidth="1"/>
    <col min="2" max="2" width="5.28125" style="1" customWidth="1"/>
    <col min="3" max="3" width="7.140625" style="1" customWidth="1"/>
    <col min="4" max="4" width="32.57421875" style="2" customWidth="1"/>
    <col min="5" max="5" width="8.140625" style="3" customWidth="1"/>
    <col min="6" max="6" width="9.7109375" style="4" customWidth="1"/>
    <col min="7" max="7" width="9.7109375" style="5" customWidth="1"/>
    <col min="8" max="8" width="10.140625" style="5" customWidth="1"/>
  </cols>
  <sheetData>
    <row r="2" spans="1:5" ht="15.75">
      <c r="A2" s="50" t="s">
        <v>144</v>
      </c>
      <c r="B2" s="50"/>
      <c r="C2" s="50"/>
      <c r="D2" s="50"/>
      <c r="E2" s="50"/>
    </row>
    <row r="3" spans="1:6" ht="15.75">
      <c r="A3" s="378" t="s">
        <v>0</v>
      </c>
      <c r="B3" s="378"/>
      <c r="C3" s="378"/>
      <c r="D3" s="378"/>
      <c r="E3" s="378"/>
      <c r="F3" s="378"/>
    </row>
    <row r="4" spans="2:4" ht="15.75">
      <c r="B4" s="7"/>
      <c r="C4" s="7"/>
      <c r="D4" s="9"/>
    </row>
    <row r="5" spans="1:3" ht="18">
      <c r="A5" s="51" t="s">
        <v>1</v>
      </c>
      <c r="B5" s="7"/>
      <c r="C5" s="7"/>
    </row>
    <row r="6" spans="2:4" ht="15.75">
      <c r="B6" s="7"/>
      <c r="C6" s="7"/>
      <c r="D6" s="9"/>
    </row>
    <row r="7" spans="1:8" ht="15.75">
      <c r="A7" s="18" t="s">
        <v>146</v>
      </c>
      <c r="B7" s="56" t="s">
        <v>145</v>
      </c>
      <c r="C7" s="56"/>
      <c r="D7" s="57"/>
      <c r="E7" s="11"/>
      <c r="F7" s="58"/>
      <c r="G7" s="12"/>
      <c r="H7" s="12"/>
    </row>
    <row r="8" spans="2:4" ht="15.75">
      <c r="B8" s="7"/>
      <c r="C8" s="7"/>
      <c r="D8" s="8"/>
    </row>
    <row r="9" spans="1:8" s="49" customFormat="1" ht="15.75">
      <c r="A9" s="52"/>
      <c r="B9" s="18" t="s">
        <v>158</v>
      </c>
      <c r="C9" s="53" t="s">
        <v>2</v>
      </c>
      <c r="D9" s="52"/>
      <c r="E9" s="11"/>
      <c r="F9" s="53"/>
      <c r="G9" s="12"/>
      <c r="H9" s="12"/>
    </row>
    <row r="10" spans="2:8" ht="15.75">
      <c r="B10" s="7"/>
      <c r="C10" s="7"/>
      <c r="D10" s="8"/>
      <c r="F10" s="193" t="s">
        <v>143</v>
      </c>
      <c r="G10" s="194" t="s">
        <v>3</v>
      </c>
      <c r="H10" s="194" t="s">
        <v>4</v>
      </c>
    </row>
    <row r="11" spans="3:8" ht="25.5">
      <c r="C11" s="14" t="s">
        <v>199</v>
      </c>
      <c r="D11" s="15" t="s">
        <v>6</v>
      </c>
      <c r="E11" s="3" t="s">
        <v>7</v>
      </c>
      <c r="F11" s="4">
        <v>1</v>
      </c>
      <c r="H11" s="5">
        <f aca="true" t="shared" si="0" ref="H11:H19">F11*G11</f>
        <v>0</v>
      </c>
    </row>
    <row r="12" spans="3:4" ht="15">
      <c r="C12" s="14"/>
      <c r="D12" s="15"/>
    </row>
    <row r="13" spans="3:8" ht="38.25">
      <c r="C13" s="14" t="s">
        <v>152</v>
      </c>
      <c r="D13" s="15" t="s">
        <v>147</v>
      </c>
      <c r="E13" s="3" t="s">
        <v>9</v>
      </c>
      <c r="F13" s="4">
        <v>19</v>
      </c>
      <c r="H13" s="5">
        <f t="shared" si="0"/>
        <v>0</v>
      </c>
    </row>
    <row r="14" spans="3:4" ht="15">
      <c r="C14" s="14"/>
      <c r="D14" s="15"/>
    </row>
    <row r="15" spans="3:8" ht="51">
      <c r="C15" s="14" t="s">
        <v>153</v>
      </c>
      <c r="D15" s="15" t="s">
        <v>148</v>
      </c>
      <c r="E15" s="16" t="s">
        <v>11</v>
      </c>
      <c r="F15" s="4">
        <v>18</v>
      </c>
      <c r="H15" s="5">
        <f t="shared" si="0"/>
        <v>0</v>
      </c>
    </row>
    <row r="16" spans="3:5" ht="15">
      <c r="C16" s="14"/>
      <c r="D16" s="15"/>
      <c r="E16" s="16"/>
    </row>
    <row r="17" spans="3:8" ht="51">
      <c r="C17" s="14" t="s">
        <v>154</v>
      </c>
      <c r="D17" s="15" t="s">
        <v>149</v>
      </c>
      <c r="E17" s="3" t="s">
        <v>11</v>
      </c>
      <c r="F17" s="4">
        <v>90</v>
      </c>
      <c r="H17" s="5">
        <f t="shared" si="0"/>
        <v>0</v>
      </c>
    </row>
    <row r="18" spans="3:4" ht="15">
      <c r="C18" s="14"/>
      <c r="D18" s="15"/>
    </row>
    <row r="19" spans="3:8" ht="63.75">
      <c r="C19" s="14" t="s">
        <v>155</v>
      </c>
      <c r="D19" s="15" t="s">
        <v>14</v>
      </c>
      <c r="E19" s="3" t="s">
        <v>15</v>
      </c>
      <c r="F19" s="4">
        <v>9</v>
      </c>
      <c r="H19" s="5">
        <f t="shared" si="0"/>
        <v>0</v>
      </c>
    </row>
    <row r="20" spans="2:8" ht="15.75" thickBot="1">
      <c r="B20" s="14"/>
      <c r="C20" s="23"/>
      <c r="D20" s="24"/>
      <c r="E20" s="25"/>
      <c r="F20" s="42"/>
      <c r="G20" s="26"/>
      <c r="H20" s="26"/>
    </row>
    <row r="21" spans="1:8" ht="15">
      <c r="A21" s="49"/>
      <c r="B21" s="27"/>
      <c r="C21" s="28" t="s">
        <v>16</v>
      </c>
      <c r="D21" s="40"/>
      <c r="E21" s="29"/>
      <c r="F21" s="48"/>
      <c r="G21" s="30"/>
      <c r="H21" s="30">
        <f>SUM(H11:H20)</f>
        <v>0</v>
      </c>
    </row>
    <row r="22" spans="2:4" ht="15">
      <c r="B22" s="14"/>
      <c r="C22" s="14"/>
      <c r="D22" s="15"/>
    </row>
    <row r="23" spans="1:8" s="49" customFormat="1" ht="15.75">
      <c r="A23" s="52"/>
      <c r="B23" s="18" t="s">
        <v>157</v>
      </c>
      <c r="C23" s="53" t="s">
        <v>156</v>
      </c>
      <c r="D23" s="52"/>
      <c r="E23" s="11"/>
      <c r="F23" s="53"/>
      <c r="G23" s="12"/>
      <c r="H23" s="12"/>
    </row>
    <row r="24" spans="2:8" ht="15.75">
      <c r="B24" s="19"/>
      <c r="C24" s="19"/>
      <c r="D24" s="8"/>
      <c r="F24" s="193" t="s">
        <v>143</v>
      </c>
      <c r="G24" s="194" t="s">
        <v>3</v>
      </c>
      <c r="H24" s="194" t="s">
        <v>4</v>
      </c>
    </row>
    <row r="25" spans="3:8" ht="69" customHeight="1">
      <c r="C25" s="14" t="s">
        <v>159</v>
      </c>
      <c r="D25" s="15" t="s">
        <v>17</v>
      </c>
      <c r="E25" s="3" t="s">
        <v>7</v>
      </c>
      <c r="F25" s="4">
        <v>1</v>
      </c>
      <c r="H25" s="5">
        <f>G25*F25</f>
        <v>0</v>
      </c>
    </row>
    <row r="26" spans="3:4" ht="15">
      <c r="C26" s="14"/>
      <c r="D26" s="15"/>
    </row>
    <row r="27" spans="3:8" ht="92.25" customHeight="1">
      <c r="C27" s="14" t="s">
        <v>160</v>
      </c>
      <c r="D27" s="15" t="s">
        <v>18</v>
      </c>
      <c r="E27" s="3" t="s">
        <v>7</v>
      </c>
      <c r="F27" s="4">
        <v>1</v>
      </c>
      <c r="G27" s="22"/>
      <c r="H27" s="22">
        <f>G27*F27</f>
        <v>0</v>
      </c>
    </row>
    <row r="28" spans="3:8" ht="15">
      <c r="C28" s="14"/>
      <c r="D28" s="15"/>
      <c r="G28" s="22"/>
      <c r="H28" s="22"/>
    </row>
    <row r="29" spans="3:8" ht="28.5" customHeight="1">
      <c r="C29" s="14" t="s">
        <v>161</v>
      </c>
      <c r="D29" s="15" t="s">
        <v>19</v>
      </c>
      <c r="E29" s="3" t="s">
        <v>11</v>
      </c>
      <c r="F29" s="4">
        <v>270</v>
      </c>
      <c r="G29" s="22"/>
      <c r="H29" s="22">
        <f>G29*F29</f>
        <v>0</v>
      </c>
    </row>
    <row r="30" spans="3:4" ht="15">
      <c r="C30" s="14"/>
      <c r="D30" s="15"/>
    </row>
    <row r="31" spans="3:8" ht="142.5" customHeight="1">
      <c r="C31" s="14" t="s">
        <v>162</v>
      </c>
      <c r="D31" s="15" t="s">
        <v>23</v>
      </c>
      <c r="E31" s="3" t="s">
        <v>15</v>
      </c>
      <c r="F31" s="4">
        <v>3</v>
      </c>
      <c r="H31" s="5">
        <f>F31*G31</f>
        <v>0</v>
      </c>
    </row>
    <row r="32" spans="3:4" ht="15">
      <c r="C32" s="14"/>
      <c r="D32" s="15"/>
    </row>
    <row r="33" spans="3:8" ht="66" customHeight="1">
      <c r="C33" s="14" t="s">
        <v>163</v>
      </c>
      <c r="D33" s="15" t="s">
        <v>24</v>
      </c>
      <c r="E33" s="3" t="s">
        <v>7</v>
      </c>
      <c r="F33" s="4">
        <v>1</v>
      </c>
      <c r="H33" s="5">
        <f>G33*F33</f>
        <v>0</v>
      </c>
    </row>
    <row r="34" spans="3:4" ht="15">
      <c r="C34" s="14"/>
      <c r="D34" s="15"/>
    </row>
    <row r="35" spans="3:8" ht="25.5">
      <c r="C35" s="14" t="s">
        <v>164</v>
      </c>
      <c r="D35" s="15" t="s">
        <v>25</v>
      </c>
      <c r="E35" s="3" t="s">
        <v>7</v>
      </c>
      <c r="F35" s="4">
        <v>1</v>
      </c>
      <c r="H35" s="5">
        <f>G35*F35</f>
        <v>0</v>
      </c>
    </row>
    <row r="36" spans="3:4" ht="15">
      <c r="C36" s="14"/>
      <c r="D36" s="15"/>
    </row>
    <row r="37" spans="3:8" ht="25.5">
      <c r="C37" s="14" t="s">
        <v>165</v>
      </c>
      <c r="D37" s="15" t="s">
        <v>26</v>
      </c>
      <c r="E37" s="3" t="s">
        <v>7</v>
      </c>
      <c r="F37" s="4">
        <v>1</v>
      </c>
      <c r="H37" s="5">
        <f>F37*G37</f>
        <v>0</v>
      </c>
    </row>
    <row r="38" spans="3:4" ht="15">
      <c r="C38" s="14"/>
      <c r="D38" s="15"/>
    </row>
    <row r="39" spans="3:8" ht="31.5" customHeight="1">
      <c r="C39" s="14" t="s">
        <v>166</v>
      </c>
      <c r="D39" s="15" t="s">
        <v>27</v>
      </c>
      <c r="E39" s="3" t="s">
        <v>7</v>
      </c>
      <c r="F39" s="4">
        <v>1</v>
      </c>
      <c r="H39" s="5">
        <f>F39*G39</f>
        <v>0</v>
      </c>
    </row>
    <row r="40" spans="3:4" ht="15">
      <c r="C40" s="14"/>
      <c r="D40" s="15"/>
    </row>
    <row r="41" spans="3:8" ht="89.25">
      <c r="C41" s="14" t="s">
        <v>167</v>
      </c>
      <c r="D41" s="15" t="s">
        <v>28</v>
      </c>
      <c r="E41" s="3" t="s">
        <v>7</v>
      </c>
      <c r="F41" s="4">
        <v>1</v>
      </c>
      <c r="H41" s="5">
        <f>F41*G41</f>
        <v>0</v>
      </c>
    </row>
    <row r="42" spans="3:4" ht="15">
      <c r="C42" s="14"/>
      <c r="D42" s="15"/>
    </row>
    <row r="43" spans="3:8" ht="15.75" customHeight="1">
      <c r="C43" s="14" t="s">
        <v>168</v>
      </c>
      <c r="D43" s="15" t="s">
        <v>29</v>
      </c>
      <c r="E43" s="3" t="s">
        <v>11</v>
      </c>
      <c r="F43" s="4">
        <v>7</v>
      </c>
      <c r="H43" s="5">
        <f>F43*G43</f>
        <v>0</v>
      </c>
    </row>
    <row r="44" spans="3:4" ht="15">
      <c r="C44" s="14"/>
      <c r="D44" s="15"/>
    </row>
    <row r="45" spans="3:8" ht="63.75">
      <c r="C45" s="14" t="s">
        <v>169</v>
      </c>
      <c r="D45" s="15" t="s">
        <v>30</v>
      </c>
      <c r="E45" s="3" t="s">
        <v>11</v>
      </c>
      <c r="F45" s="4">
        <v>40</v>
      </c>
      <c r="H45" s="5">
        <f>F45*G45</f>
        <v>0</v>
      </c>
    </row>
    <row r="46" spans="3:4" ht="15">
      <c r="C46" s="14"/>
      <c r="D46" s="15"/>
    </row>
    <row r="47" spans="3:8" ht="63.75">
      <c r="C47" s="14" t="s">
        <v>170</v>
      </c>
      <c r="D47" s="15" t="s">
        <v>31</v>
      </c>
      <c r="E47" s="3" t="s">
        <v>11</v>
      </c>
      <c r="F47" s="4">
        <v>30</v>
      </c>
      <c r="H47" s="5">
        <f>F47*G47</f>
        <v>0</v>
      </c>
    </row>
    <row r="48" spans="3:4" ht="15">
      <c r="C48" s="14"/>
      <c r="D48" s="15"/>
    </row>
    <row r="49" spans="3:8" ht="115.5" customHeight="1">
      <c r="C49" s="14" t="s">
        <v>183</v>
      </c>
      <c r="D49" s="15" t="s">
        <v>32</v>
      </c>
      <c r="E49" s="3" t="s">
        <v>11</v>
      </c>
      <c r="F49" s="4">
        <v>670</v>
      </c>
      <c r="H49" s="5">
        <f>F49*G49</f>
        <v>0</v>
      </c>
    </row>
    <row r="50" spans="3:4" ht="15">
      <c r="C50" s="14"/>
      <c r="D50" s="15"/>
    </row>
    <row r="51" spans="3:8" ht="66.75" customHeight="1">
      <c r="C51" s="14" t="s">
        <v>184</v>
      </c>
      <c r="D51" s="15" t="s">
        <v>20</v>
      </c>
      <c r="E51" s="3" t="s">
        <v>11</v>
      </c>
      <c r="F51" s="4">
        <v>2</v>
      </c>
      <c r="H51" s="5">
        <f>F51*G51</f>
        <v>0</v>
      </c>
    </row>
    <row r="52" spans="3:4" ht="15">
      <c r="C52" s="14"/>
      <c r="D52" s="15"/>
    </row>
    <row r="53" spans="3:8" ht="40.5" customHeight="1">
      <c r="C53" s="14" t="s">
        <v>185</v>
      </c>
      <c r="D53" s="15" t="s">
        <v>33</v>
      </c>
      <c r="E53" s="3" t="s">
        <v>11</v>
      </c>
      <c r="F53" s="4">
        <v>350</v>
      </c>
      <c r="H53" s="5">
        <f>F53*G53</f>
        <v>0</v>
      </c>
    </row>
    <row r="54" spans="3:4" ht="15">
      <c r="C54" s="14"/>
      <c r="D54" s="15"/>
    </row>
    <row r="55" spans="3:8" ht="77.25" customHeight="1">
      <c r="C55" s="14" t="s">
        <v>186</v>
      </c>
      <c r="D55" s="15" t="s">
        <v>34</v>
      </c>
      <c r="E55" s="3" t="s">
        <v>11</v>
      </c>
      <c r="F55" s="4">
        <v>350</v>
      </c>
      <c r="H55" s="5">
        <f>F55*G55</f>
        <v>0</v>
      </c>
    </row>
    <row r="56" spans="3:4" ht="15">
      <c r="C56" s="14"/>
      <c r="D56" s="15"/>
    </row>
    <row r="57" spans="3:8" ht="42" customHeight="1">
      <c r="C57" s="14" t="s">
        <v>187</v>
      </c>
      <c r="D57" s="15" t="s">
        <v>35</v>
      </c>
      <c r="E57" s="3" t="s">
        <v>11</v>
      </c>
      <c r="F57" s="4">
        <v>400</v>
      </c>
      <c r="H57" s="5">
        <f>F57*G57</f>
        <v>0</v>
      </c>
    </row>
    <row r="58" spans="3:4" ht="15">
      <c r="C58" s="14"/>
      <c r="D58" s="15"/>
    </row>
    <row r="59" spans="3:8" ht="57" customHeight="1">
      <c r="C59" s="14" t="s">
        <v>188</v>
      </c>
      <c r="D59" s="15" t="s">
        <v>36</v>
      </c>
      <c r="E59" s="3" t="s">
        <v>9</v>
      </c>
      <c r="F59" s="4">
        <v>44</v>
      </c>
      <c r="H59" s="5">
        <f>F59*G59</f>
        <v>0</v>
      </c>
    </row>
    <row r="60" spans="3:4" ht="15">
      <c r="C60" s="14"/>
      <c r="D60" s="15"/>
    </row>
    <row r="61" spans="3:8" ht="131.25" customHeight="1">
      <c r="C61" s="14" t="s">
        <v>189</v>
      </c>
      <c r="D61" s="15" t="s">
        <v>37</v>
      </c>
      <c r="E61" s="3" t="s">
        <v>11</v>
      </c>
      <c r="F61" s="4">
        <v>65</v>
      </c>
      <c r="H61" s="5">
        <f>F61*G61</f>
        <v>0</v>
      </c>
    </row>
    <row r="62" spans="3:4" ht="15">
      <c r="C62" s="14"/>
      <c r="D62" s="15"/>
    </row>
    <row r="63" spans="3:8" ht="63.75">
      <c r="C63" s="14" t="s">
        <v>190</v>
      </c>
      <c r="D63" s="15" t="s">
        <v>38</v>
      </c>
      <c r="E63" s="3" t="s">
        <v>11</v>
      </c>
      <c r="F63" s="4">
        <v>10</v>
      </c>
      <c r="H63" s="5">
        <f>F63*G63</f>
        <v>0</v>
      </c>
    </row>
    <row r="64" spans="3:4" ht="15">
      <c r="C64" s="14"/>
      <c r="D64" s="15"/>
    </row>
    <row r="65" spans="3:8" ht="55.5" customHeight="1">
      <c r="C65" s="14" t="s">
        <v>191</v>
      </c>
      <c r="D65" s="15" t="s">
        <v>39</v>
      </c>
      <c r="E65" s="3" t="s">
        <v>11</v>
      </c>
      <c r="F65" s="4">
        <v>27</v>
      </c>
      <c r="H65" s="5">
        <f>F65*G65</f>
        <v>0</v>
      </c>
    </row>
    <row r="66" spans="3:4" ht="15">
      <c r="C66" s="14"/>
      <c r="D66" s="15"/>
    </row>
    <row r="67" spans="3:8" ht="67.5" customHeight="1">
      <c r="C67" s="14" t="s">
        <v>192</v>
      </c>
      <c r="D67" s="15" t="s">
        <v>40</v>
      </c>
      <c r="E67" s="3" t="s">
        <v>15</v>
      </c>
      <c r="F67" s="4">
        <v>6.2</v>
      </c>
      <c r="H67" s="5">
        <f>F67*G67</f>
        <v>0</v>
      </c>
    </row>
    <row r="68" spans="3:4" ht="15">
      <c r="C68" s="14"/>
      <c r="D68" s="15"/>
    </row>
    <row r="69" spans="3:8" ht="79.5" customHeight="1">
      <c r="C69" s="14" t="s">
        <v>193</v>
      </c>
      <c r="D69" s="15" t="s">
        <v>41</v>
      </c>
      <c r="E69" s="3" t="s">
        <v>15</v>
      </c>
      <c r="F69" s="4">
        <v>1.7</v>
      </c>
      <c r="H69" s="5">
        <f>F69*G69</f>
        <v>0</v>
      </c>
    </row>
    <row r="70" spans="3:4" ht="15">
      <c r="C70" s="14"/>
      <c r="D70" s="15"/>
    </row>
    <row r="71" spans="3:8" ht="29.25" customHeight="1">
      <c r="C71" s="14" t="s">
        <v>194</v>
      </c>
      <c r="D71" s="15" t="s">
        <v>42</v>
      </c>
      <c r="E71" s="3" t="s">
        <v>15</v>
      </c>
      <c r="F71" s="4">
        <v>3.4</v>
      </c>
      <c r="H71" s="5">
        <f>F71*G71</f>
        <v>0</v>
      </c>
    </row>
    <row r="72" spans="3:4" ht="15">
      <c r="C72" s="14"/>
      <c r="D72" s="15"/>
    </row>
    <row r="73" spans="3:8" ht="31.5" customHeight="1">
      <c r="C73" s="14" t="s">
        <v>195</v>
      </c>
      <c r="D73" s="15" t="s">
        <v>43</v>
      </c>
      <c r="E73" s="3" t="s">
        <v>11</v>
      </c>
      <c r="F73" s="4">
        <v>8</v>
      </c>
      <c r="H73" s="5">
        <f>F73*G73</f>
        <v>0</v>
      </c>
    </row>
    <row r="74" spans="3:4" ht="15">
      <c r="C74" s="14"/>
      <c r="D74" s="15"/>
    </row>
    <row r="75" spans="3:8" ht="63.75">
      <c r="C75" s="14" t="s">
        <v>196</v>
      </c>
      <c r="D75" s="15" t="s">
        <v>44</v>
      </c>
      <c r="E75" s="3" t="s">
        <v>7</v>
      </c>
      <c r="F75" s="4">
        <v>1</v>
      </c>
      <c r="H75" s="5">
        <f>F75*G75</f>
        <v>0</v>
      </c>
    </row>
    <row r="76" spans="3:4" ht="15">
      <c r="C76" s="14"/>
      <c r="D76" s="15"/>
    </row>
    <row r="77" spans="3:8" ht="25.5">
      <c r="C77" s="14" t="s">
        <v>197</v>
      </c>
      <c r="D77" s="15" t="s">
        <v>45</v>
      </c>
      <c r="E77" s="3" t="s">
        <v>7</v>
      </c>
      <c r="F77" s="4">
        <v>1</v>
      </c>
      <c r="H77" s="5">
        <f>F77*G77</f>
        <v>0</v>
      </c>
    </row>
    <row r="78" spans="3:4" ht="15">
      <c r="C78" s="14"/>
      <c r="D78" s="15"/>
    </row>
    <row r="79" spans="3:8" ht="38.25">
      <c r="C79" s="14" t="s">
        <v>198</v>
      </c>
      <c r="D79" s="15" t="s">
        <v>46</v>
      </c>
      <c r="E79" s="3" t="s">
        <v>7</v>
      </c>
      <c r="F79" s="4">
        <v>1</v>
      </c>
      <c r="H79" s="5">
        <f>F79*G79</f>
        <v>0</v>
      </c>
    </row>
    <row r="80" spans="2:8" ht="15.75" thickBot="1">
      <c r="B80" s="14"/>
      <c r="C80" s="23"/>
      <c r="D80" s="24"/>
      <c r="E80" s="25"/>
      <c r="F80" s="42"/>
      <c r="G80" s="26"/>
      <c r="H80" s="26"/>
    </row>
    <row r="81" spans="2:8" ht="15">
      <c r="B81" s="27"/>
      <c r="C81" s="28" t="s">
        <v>47</v>
      </c>
      <c r="E81" s="29"/>
      <c r="G81" s="30"/>
      <c r="H81" s="30">
        <f>SUM(H25:H80)</f>
        <v>0</v>
      </c>
    </row>
    <row r="82" spans="2:4" ht="15.75">
      <c r="B82" s="19"/>
      <c r="C82" s="19"/>
      <c r="D82" s="8"/>
    </row>
    <row r="83" spans="1:8" s="49" customFormat="1" ht="15.75">
      <c r="A83" s="52"/>
      <c r="B83" s="18" t="s">
        <v>171</v>
      </c>
      <c r="C83" s="53" t="s">
        <v>172</v>
      </c>
      <c r="D83" s="52"/>
      <c r="E83" s="11"/>
      <c r="F83" s="53"/>
      <c r="G83" s="12"/>
      <c r="H83" s="12"/>
    </row>
    <row r="84" spans="2:8" ht="15.75">
      <c r="B84" s="19"/>
      <c r="C84" s="19"/>
      <c r="D84" s="8"/>
      <c r="F84" s="193" t="s">
        <v>143</v>
      </c>
      <c r="G84" s="194" t="s">
        <v>3</v>
      </c>
      <c r="H84" s="194" t="s">
        <v>4</v>
      </c>
    </row>
    <row r="85" spans="3:8" ht="120" customHeight="1">
      <c r="C85" s="14" t="s">
        <v>173</v>
      </c>
      <c r="D85" s="15" t="s">
        <v>1252</v>
      </c>
      <c r="E85" s="3" t="s">
        <v>11</v>
      </c>
      <c r="F85" s="4">
        <v>71</v>
      </c>
      <c r="H85" s="5">
        <f>F85*G85</f>
        <v>0</v>
      </c>
    </row>
    <row r="86" spans="2:4" ht="15">
      <c r="B86" s="14"/>
      <c r="C86" s="14"/>
      <c r="D86" s="15"/>
    </row>
    <row r="87" spans="3:8" ht="134.25" customHeight="1">
      <c r="C87" s="14" t="s">
        <v>174</v>
      </c>
      <c r="D87" s="15" t="s">
        <v>1253</v>
      </c>
      <c r="E87" s="3" t="s">
        <v>11</v>
      </c>
      <c r="F87" s="4">
        <v>7</v>
      </c>
      <c r="H87" s="5">
        <f>F87*G87</f>
        <v>0</v>
      </c>
    </row>
    <row r="88" spans="2:4" ht="15">
      <c r="B88" s="14"/>
      <c r="C88" s="14"/>
      <c r="D88" s="15"/>
    </row>
    <row r="89" spans="2:8" ht="43.5" customHeight="1">
      <c r="B89" s="14"/>
      <c r="C89" s="14" t="s">
        <v>175</v>
      </c>
      <c r="D89" s="15" t="s">
        <v>48</v>
      </c>
      <c r="E89" s="3" t="s">
        <v>11</v>
      </c>
      <c r="F89" s="4">
        <v>65</v>
      </c>
      <c r="H89" s="5">
        <f>F89*G89</f>
        <v>0</v>
      </c>
    </row>
    <row r="90" spans="2:4" ht="15.75">
      <c r="B90" s="19"/>
      <c r="C90" s="14"/>
      <c r="D90" s="15"/>
    </row>
    <row r="91" spans="2:8" ht="42" customHeight="1">
      <c r="B91" s="14"/>
      <c r="C91" s="14" t="s">
        <v>176</v>
      </c>
      <c r="D91" s="15" t="s">
        <v>49</v>
      </c>
      <c r="E91" s="3" t="s">
        <v>11</v>
      </c>
      <c r="F91" s="4">
        <v>6</v>
      </c>
      <c r="H91" s="5">
        <f>F91*G91</f>
        <v>0</v>
      </c>
    </row>
    <row r="92" spans="2:4" ht="15">
      <c r="B92" s="14"/>
      <c r="C92" s="14"/>
      <c r="D92" s="15"/>
    </row>
    <row r="93" spans="2:8" ht="38.25">
      <c r="B93" s="14"/>
      <c r="C93" s="14" t="s">
        <v>177</v>
      </c>
      <c r="D93" s="15" t="s">
        <v>50</v>
      </c>
      <c r="E93" s="3" t="s">
        <v>11</v>
      </c>
      <c r="F93" s="4">
        <v>71</v>
      </c>
      <c r="H93" s="5">
        <f>F93*G93</f>
        <v>0</v>
      </c>
    </row>
    <row r="94" spans="2:4" ht="15">
      <c r="B94" s="14"/>
      <c r="C94" s="14"/>
      <c r="D94" s="15"/>
    </row>
    <row r="95" spans="2:8" ht="38.25">
      <c r="B95" s="14"/>
      <c r="C95" s="14" t="s">
        <v>178</v>
      </c>
      <c r="D95" s="15" t="s">
        <v>51</v>
      </c>
      <c r="E95" s="3" t="s">
        <v>11</v>
      </c>
      <c r="F95" s="4">
        <v>141</v>
      </c>
      <c r="H95" s="5">
        <f>F95*G95</f>
        <v>0</v>
      </c>
    </row>
    <row r="96" spans="2:4" ht="15">
      <c r="B96" s="14"/>
      <c r="C96" s="14"/>
      <c r="D96" s="15"/>
    </row>
    <row r="97" spans="2:8" ht="68.25" customHeight="1">
      <c r="B97" s="14"/>
      <c r="C97" s="14" t="s">
        <v>179</v>
      </c>
      <c r="D97" s="15" t="s">
        <v>21</v>
      </c>
      <c r="E97" s="3" t="s">
        <v>11</v>
      </c>
      <c r="F97" s="4">
        <v>4</v>
      </c>
      <c r="H97" s="5">
        <f>F97*G97</f>
        <v>0</v>
      </c>
    </row>
    <row r="98" spans="2:4" ht="15">
      <c r="B98" s="14"/>
      <c r="C98" s="14"/>
      <c r="D98" s="15"/>
    </row>
    <row r="99" spans="2:8" ht="25.5">
      <c r="B99" s="14"/>
      <c r="C99" s="14" t="s">
        <v>180</v>
      </c>
      <c r="D99" s="15" t="s">
        <v>52</v>
      </c>
      <c r="E99" s="3" t="s">
        <v>11</v>
      </c>
      <c r="F99" s="4">
        <v>118</v>
      </c>
      <c r="H99" s="5">
        <f>F99*G99</f>
        <v>0</v>
      </c>
    </row>
    <row r="100" spans="2:4" ht="15">
      <c r="B100" s="14"/>
      <c r="C100" s="14"/>
      <c r="D100" s="15"/>
    </row>
    <row r="101" spans="2:8" ht="38.25">
      <c r="B101" s="14"/>
      <c r="C101" s="14" t="s">
        <v>181</v>
      </c>
      <c r="D101" s="15" t="s">
        <v>53</v>
      </c>
      <c r="E101" s="3" t="s">
        <v>11</v>
      </c>
      <c r="F101" s="4">
        <v>92</v>
      </c>
      <c r="H101" s="5">
        <f>F101*G101</f>
        <v>0</v>
      </c>
    </row>
    <row r="102" spans="2:4" ht="15">
      <c r="B102" s="14"/>
      <c r="C102" s="14"/>
      <c r="D102" s="15"/>
    </row>
    <row r="103" spans="2:8" ht="48.75" customHeight="1">
      <c r="B103" s="14"/>
      <c r="C103" s="14" t="s">
        <v>182</v>
      </c>
      <c r="D103" s="15" t="s">
        <v>54</v>
      </c>
      <c r="E103" s="3" t="s">
        <v>11</v>
      </c>
      <c r="F103" s="4">
        <v>92</v>
      </c>
      <c r="H103" s="5">
        <f>F103*G103</f>
        <v>0</v>
      </c>
    </row>
    <row r="104" spans="2:8" ht="15.75" thickBot="1">
      <c r="B104" s="27"/>
      <c r="C104" s="27"/>
      <c r="D104" s="41"/>
      <c r="E104" s="29"/>
      <c r="F104" s="30"/>
      <c r="G104" s="30"/>
      <c r="H104" s="30"/>
    </row>
    <row r="105" spans="2:8" ht="15">
      <c r="B105" s="27"/>
      <c r="C105" s="31" t="s">
        <v>55</v>
      </c>
      <c r="E105" s="32"/>
      <c r="F105" s="33"/>
      <c r="G105" s="33"/>
      <c r="H105" s="33">
        <f>SUM(H85:H104)</f>
        <v>0</v>
      </c>
    </row>
    <row r="106" spans="2:4" ht="15">
      <c r="B106" s="27"/>
      <c r="C106" s="27"/>
      <c r="D106" s="15"/>
    </row>
    <row r="107" spans="1:8" s="49" customFormat="1" ht="15.75">
      <c r="A107" s="52"/>
      <c r="B107" s="18" t="s">
        <v>201</v>
      </c>
      <c r="C107" s="53" t="s">
        <v>200</v>
      </c>
      <c r="D107" s="52"/>
      <c r="E107" s="11"/>
      <c r="F107" s="53"/>
      <c r="G107" s="12"/>
      <c r="H107" s="12"/>
    </row>
    <row r="108" spans="2:8" ht="15">
      <c r="B108" s="14"/>
      <c r="C108" s="14"/>
      <c r="D108" s="34"/>
      <c r="F108" s="193" t="s">
        <v>143</v>
      </c>
      <c r="G108" s="194" t="s">
        <v>3</v>
      </c>
      <c r="H108" s="194" t="s">
        <v>4</v>
      </c>
    </row>
    <row r="109" spans="3:8" ht="68.25" customHeight="1">
      <c r="C109" s="14" t="s">
        <v>202</v>
      </c>
      <c r="D109" s="15" t="s">
        <v>142</v>
      </c>
      <c r="G109" s="6"/>
      <c r="H109" s="5">
        <f>F110*G109</f>
        <v>0</v>
      </c>
    </row>
    <row r="110" spans="2:7" ht="15">
      <c r="B110" s="14"/>
      <c r="C110" s="14"/>
      <c r="D110" s="55" t="s">
        <v>150</v>
      </c>
      <c r="E110" s="3" t="s">
        <v>11</v>
      </c>
      <c r="F110" s="4">
        <v>120</v>
      </c>
      <c r="G110" s="6"/>
    </row>
    <row r="111" spans="2:8" ht="15">
      <c r="B111" s="14"/>
      <c r="C111" s="14"/>
      <c r="D111" s="55" t="s">
        <v>151</v>
      </c>
      <c r="E111" s="3" t="s">
        <v>11</v>
      </c>
      <c r="F111" s="4">
        <v>15</v>
      </c>
      <c r="G111" s="6"/>
      <c r="H111" s="5">
        <f>F111*G111</f>
        <v>0</v>
      </c>
    </row>
    <row r="112" spans="2:7" ht="15">
      <c r="B112" s="14"/>
      <c r="C112" s="14"/>
      <c r="D112" s="55"/>
      <c r="G112" s="6"/>
    </row>
    <row r="113" spans="2:8" ht="108.75" customHeight="1">
      <c r="B113" s="35"/>
      <c r="C113" s="14" t="s">
        <v>203</v>
      </c>
      <c r="D113" s="36" t="s">
        <v>56</v>
      </c>
      <c r="E113" s="29" t="s">
        <v>22</v>
      </c>
      <c r="F113" s="4">
        <v>45</v>
      </c>
      <c r="G113" s="30"/>
      <c r="H113" s="5">
        <f>F113*G113</f>
        <v>0</v>
      </c>
    </row>
    <row r="114" spans="2:4" ht="15">
      <c r="B114" s="14"/>
      <c r="C114" s="14"/>
      <c r="D114" s="15"/>
    </row>
    <row r="115" spans="2:8" ht="63.75">
      <c r="B115" s="14"/>
      <c r="C115" s="14" t="s">
        <v>204</v>
      </c>
      <c r="D115" s="15" t="s">
        <v>57</v>
      </c>
      <c r="E115" s="3" t="s">
        <v>11</v>
      </c>
      <c r="F115" s="4">
        <v>3.5</v>
      </c>
      <c r="H115" s="5">
        <f>F115*G115</f>
        <v>0</v>
      </c>
    </row>
    <row r="116" spans="2:4" ht="15">
      <c r="B116" s="14"/>
      <c r="C116" s="14"/>
      <c r="D116" s="15"/>
    </row>
    <row r="117" spans="2:8" ht="51">
      <c r="B117" s="35"/>
      <c r="C117" s="14" t="s">
        <v>205</v>
      </c>
      <c r="D117" s="15" t="s">
        <v>58</v>
      </c>
      <c r="E117" s="3" t="s">
        <v>11</v>
      </c>
      <c r="F117" s="4">
        <v>12</v>
      </c>
      <c r="H117" s="5">
        <f>F117*G117</f>
        <v>0</v>
      </c>
    </row>
    <row r="118" spans="2:4" ht="15">
      <c r="B118" s="14"/>
      <c r="C118" s="14"/>
      <c r="D118" s="15"/>
    </row>
    <row r="119" spans="2:8" ht="25.5">
      <c r="B119" s="14"/>
      <c r="C119" s="14" t="s">
        <v>206</v>
      </c>
      <c r="D119" s="15" t="s">
        <v>59</v>
      </c>
      <c r="E119" s="3" t="s">
        <v>22</v>
      </c>
      <c r="F119" s="4">
        <v>23</v>
      </c>
      <c r="H119" s="5">
        <f>F119*G119</f>
        <v>0</v>
      </c>
    </row>
    <row r="120" spans="2:4" ht="15">
      <c r="B120" s="14"/>
      <c r="C120" s="14"/>
      <c r="D120" s="15"/>
    </row>
    <row r="121" spans="2:8" ht="38.25">
      <c r="B121" s="14"/>
      <c r="C121" s="14" t="s">
        <v>207</v>
      </c>
      <c r="D121" s="15" t="s">
        <v>60</v>
      </c>
      <c r="E121" s="3" t="s">
        <v>22</v>
      </c>
      <c r="F121" s="4">
        <v>22</v>
      </c>
      <c r="H121" s="5">
        <f>F121*G121</f>
        <v>0</v>
      </c>
    </row>
    <row r="122" spans="2:8" ht="15.75" thickBot="1">
      <c r="B122" s="27"/>
      <c r="C122" s="23"/>
      <c r="D122" s="24"/>
      <c r="E122" s="25"/>
      <c r="G122" s="26"/>
      <c r="H122" s="26"/>
    </row>
    <row r="123" spans="2:8" ht="14.25" customHeight="1">
      <c r="B123" s="38"/>
      <c r="C123" s="368" t="s">
        <v>61</v>
      </c>
      <c r="D123" s="368"/>
      <c r="E123" s="368"/>
      <c r="F123" s="33"/>
      <c r="G123" s="33"/>
      <c r="H123" s="33">
        <f>SUM(H109:H122)</f>
        <v>0</v>
      </c>
    </row>
    <row r="124" ht="15">
      <c r="B124" s="21"/>
    </row>
    <row r="125" spans="1:8" s="49" customFormat="1" ht="15.75">
      <c r="A125" s="52"/>
      <c r="B125" s="18" t="s">
        <v>208</v>
      </c>
      <c r="C125" s="53" t="s">
        <v>209</v>
      </c>
      <c r="D125" s="52"/>
      <c r="E125" s="11"/>
      <c r="F125" s="53"/>
      <c r="G125" s="12"/>
      <c r="H125" s="12"/>
    </row>
    <row r="126" spans="2:8" ht="15.75">
      <c r="B126" s="7"/>
      <c r="C126" s="7"/>
      <c r="D126" s="8"/>
      <c r="F126" s="193" t="s">
        <v>143</v>
      </c>
      <c r="G126" s="194" t="s">
        <v>3</v>
      </c>
      <c r="H126" s="194" t="s">
        <v>4</v>
      </c>
    </row>
    <row r="127" spans="3:8" ht="102">
      <c r="C127" s="37" t="s">
        <v>210</v>
      </c>
      <c r="D127" s="15" t="s">
        <v>62</v>
      </c>
      <c r="E127" s="3" t="s">
        <v>11</v>
      </c>
      <c r="F127" s="4">
        <v>35</v>
      </c>
      <c r="H127" s="5">
        <f>F127*G127</f>
        <v>0</v>
      </c>
    </row>
    <row r="128" spans="2:4" ht="15">
      <c r="B128" s="37"/>
      <c r="C128" s="37"/>
      <c r="D128" s="15"/>
    </row>
    <row r="129" spans="3:8" ht="81.75" customHeight="1">
      <c r="C129" s="37" t="s">
        <v>211</v>
      </c>
      <c r="D129" s="15" t="s">
        <v>63</v>
      </c>
      <c r="E129" s="3" t="s">
        <v>22</v>
      </c>
      <c r="F129" s="4">
        <v>26</v>
      </c>
      <c r="H129" s="5">
        <f>F129*G129</f>
        <v>0</v>
      </c>
    </row>
    <row r="130" spans="2:4" ht="15">
      <c r="B130" s="21"/>
      <c r="C130" s="21"/>
      <c r="D130" s="15"/>
    </row>
    <row r="131" spans="2:8" ht="102">
      <c r="B131" s="37"/>
      <c r="C131" s="37" t="s">
        <v>212</v>
      </c>
      <c r="D131" s="15" t="s">
        <v>64</v>
      </c>
      <c r="E131" s="3" t="s">
        <v>11</v>
      </c>
      <c r="F131" s="4">
        <v>41</v>
      </c>
      <c r="H131" s="5">
        <f>F131*G131</f>
        <v>0</v>
      </c>
    </row>
    <row r="132" spans="2:4" ht="15">
      <c r="B132" s="37"/>
      <c r="C132" s="37"/>
      <c r="D132" s="15"/>
    </row>
    <row r="133" spans="2:8" ht="63.75">
      <c r="B133" s="37"/>
      <c r="C133" s="37" t="s">
        <v>213</v>
      </c>
      <c r="D133" s="15" t="s">
        <v>65</v>
      </c>
      <c r="E133" s="3" t="s">
        <v>22</v>
      </c>
      <c r="F133" s="4">
        <v>13.5</v>
      </c>
      <c r="H133" s="5">
        <f>F133*G133</f>
        <v>0</v>
      </c>
    </row>
    <row r="134" spans="2:4" ht="15">
      <c r="B134" s="37"/>
      <c r="C134" s="21"/>
      <c r="D134" s="15"/>
    </row>
    <row r="135" spans="2:8" ht="40.5" customHeight="1">
      <c r="B135" s="37"/>
      <c r="C135" s="37" t="s">
        <v>214</v>
      </c>
      <c r="D135" s="15" t="s">
        <v>66</v>
      </c>
      <c r="E135" s="3" t="s">
        <v>9</v>
      </c>
      <c r="F135" s="4">
        <v>7</v>
      </c>
      <c r="H135" s="5">
        <f>F135*G135</f>
        <v>0</v>
      </c>
    </row>
    <row r="136" spans="2:4" ht="15">
      <c r="B136" s="37"/>
      <c r="C136" s="37"/>
      <c r="D136" s="15"/>
    </row>
    <row r="137" spans="2:8" ht="51">
      <c r="B137" s="37"/>
      <c r="C137" s="37" t="s">
        <v>215</v>
      </c>
      <c r="D137" s="15" t="s">
        <v>67</v>
      </c>
      <c r="E137" s="3" t="s">
        <v>68</v>
      </c>
      <c r="F137" s="4">
        <v>13</v>
      </c>
      <c r="H137" s="5">
        <f>F137*G137</f>
        <v>0</v>
      </c>
    </row>
    <row r="138" spans="2:4" ht="15">
      <c r="B138" s="37"/>
      <c r="C138" s="21"/>
      <c r="D138" s="15"/>
    </row>
    <row r="139" spans="2:8" ht="88.5" customHeight="1">
      <c r="B139" s="37"/>
      <c r="C139" s="37" t="s">
        <v>216</v>
      </c>
      <c r="D139" s="15" t="s">
        <v>1249</v>
      </c>
      <c r="E139" s="3" t="s">
        <v>22</v>
      </c>
      <c r="F139" s="4">
        <v>1.8</v>
      </c>
      <c r="H139" s="5">
        <f>F139*G139</f>
        <v>0</v>
      </c>
    </row>
    <row r="140" spans="2:7" ht="15.75" thickBot="1">
      <c r="B140" s="37"/>
      <c r="C140" s="45"/>
      <c r="D140" s="24"/>
      <c r="E140" s="29"/>
      <c r="F140" s="30"/>
      <c r="G140" s="30"/>
    </row>
    <row r="141" spans="2:8" ht="13.5" customHeight="1">
      <c r="B141" s="38"/>
      <c r="C141" s="370" t="s">
        <v>141</v>
      </c>
      <c r="D141" s="370"/>
      <c r="E141" s="32"/>
      <c r="F141" s="33"/>
      <c r="G141" s="33"/>
      <c r="H141" s="33">
        <f>SUM(H127:H140)</f>
        <v>0</v>
      </c>
    </row>
    <row r="142" spans="2:8" ht="15">
      <c r="B142" s="38"/>
      <c r="C142" s="38"/>
      <c r="D142" s="39"/>
      <c r="E142" s="29"/>
      <c r="G142" s="30"/>
      <c r="H142" s="30"/>
    </row>
    <row r="143" spans="1:8" s="49" customFormat="1" ht="15.75">
      <c r="A143" s="52"/>
      <c r="B143" s="18" t="s">
        <v>217</v>
      </c>
      <c r="C143" s="53" t="s">
        <v>218</v>
      </c>
      <c r="D143" s="52"/>
      <c r="E143" s="11"/>
      <c r="F143" s="53"/>
      <c r="G143" s="12"/>
      <c r="H143" s="12"/>
    </row>
    <row r="144" spans="2:8" s="43" customFormat="1" ht="15.75">
      <c r="B144" s="7"/>
      <c r="C144" s="7"/>
      <c r="D144" s="8"/>
      <c r="E144" s="3"/>
      <c r="F144" s="193" t="s">
        <v>143</v>
      </c>
      <c r="G144" s="194" t="s">
        <v>3</v>
      </c>
      <c r="H144" s="194" t="s">
        <v>4</v>
      </c>
    </row>
    <row r="145" spans="2:8" s="43" customFormat="1" ht="63.75">
      <c r="B145" s="7"/>
      <c r="C145" s="7"/>
      <c r="D145" s="46" t="s">
        <v>69</v>
      </c>
      <c r="E145" s="3"/>
      <c r="F145" s="4"/>
      <c r="G145" s="13"/>
      <c r="H145" s="20"/>
    </row>
    <row r="146" spans="2:8" s="43" customFormat="1" ht="12" customHeight="1">
      <c r="B146" s="7"/>
      <c r="C146" s="7"/>
      <c r="D146" s="8"/>
      <c r="E146" s="3"/>
      <c r="F146" s="4"/>
      <c r="G146" s="13"/>
      <c r="H146" s="20"/>
    </row>
    <row r="147" spans="3:8" s="43" customFormat="1" ht="63.75">
      <c r="C147" s="14" t="s">
        <v>219</v>
      </c>
      <c r="D147" s="44" t="s">
        <v>70</v>
      </c>
      <c r="E147" s="3" t="s">
        <v>22</v>
      </c>
      <c r="F147" s="4">
        <v>1.2</v>
      </c>
      <c r="G147" s="5"/>
      <c r="H147" s="5">
        <f>F147*G147</f>
        <v>0</v>
      </c>
    </row>
    <row r="148" spans="2:8" s="43" customFormat="1" ht="12" customHeight="1">
      <c r="B148" s="14"/>
      <c r="C148" s="14"/>
      <c r="D148" s="15"/>
      <c r="E148" s="3"/>
      <c r="F148" s="4"/>
      <c r="G148" s="5"/>
      <c r="H148" s="5"/>
    </row>
    <row r="149" spans="3:8" s="43" customFormat="1" ht="63.75">
      <c r="C149" s="14" t="s">
        <v>220</v>
      </c>
      <c r="D149" s="44" t="s">
        <v>71</v>
      </c>
      <c r="E149" s="3" t="s">
        <v>7</v>
      </c>
      <c r="F149" s="4">
        <v>1</v>
      </c>
      <c r="G149" s="5"/>
      <c r="H149" s="5">
        <f>F149*G149</f>
        <v>0</v>
      </c>
    </row>
    <row r="150" spans="2:8" s="43" customFormat="1" ht="12" customHeight="1">
      <c r="B150" s="14"/>
      <c r="D150" s="15"/>
      <c r="E150" s="3"/>
      <c r="F150" s="4"/>
      <c r="G150" s="5"/>
      <c r="H150" s="5"/>
    </row>
    <row r="151" spans="2:8" s="43" customFormat="1" ht="96" customHeight="1">
      <c r="B151" s="14"/>
      <c r="C151" s="14" t="s">
        <v>221</v>
      </c>
      <c r="D151" s="36" t="s">
        <v>72</v>
      </c>
      <c r="E151" s="3" t="s">
        <v>7</v>
      </c>
      <c r="F151" s="4">
        <v>1</v>
      </c>
      <c r="G151" s="30"/>
      <c r="H151" s="30">
        <f>F151*G151</f>
        <v>0</v>
      </c>
    </row>
    <row r="152" spans="2:8" s="43" customFormat="1" ht="15.75" thickBot="1">
      <c r="B152" s="27"/>
      <c r="C152" s="14"/>
      <c r="D152" s="36"/>
      <c r="E152" s="3"/>
      <c r="F152" s="5"/>
      <c r="G152" s="5"/>
      <c r="H152" s="5"/>
    </row>
    <row r="153" spans="2:8" s="43" customFormat="1" ht="15" customHeight="1">
      <c r="B153" s="38"/>
      <c r="C153" s="368" t="s">
        <v>227</v>
      </c>
      <c r="D153" s="368"/>
      <c r="E153" s="368"/>
      <c r="F153" s="368"/>
      <c r="G153" s="368"/>
      <c r="H153" s="33">
        <f>SUM(H147:H152)</f>
        <v>0</v>
      </c>
    </row>
    <row r="154" spans="2:8" s="43" customFormat="1" ht="15">
      <c r="B154" s="37"/>
      <c r="C154" s="37"/>
      <c r="D154" s="15"/>
      <c r="E154" s="3"/>
      <c r="F154" s="4"/>
      <c r="G154" s="5"/>
      <c r="H154" s="5"/>
    </row>
    <row r="155" spans="1:8" s="49" customFormat="1" ht="15.75">
      <c r="A155" s="52"/>
      <c r="B155" s="18" t="s">
        <v>222</v>
      </c>
      <c r="C155" s="53" t="s">
        <v>223</v>
      </c>
      <c r="D155" s="52"/>
      <c r="E155" s="11"/>
      <c r="F155" s="53"/>
      <c r="G155" s="12"/>
      <c r="H155" s="12"/>
    </row>
    <row r="156" spans="2:8" s="43" customFormat="1" ht="15.75">
      <c r="B156" s="7"/>
      <c r="C156" s="7"/>
      <c r="D156" s="8"/>
      <c r="E156" s="3"/>
      <c r="F156" s="193" t="s">
        <v>143</v>
      </c>
      <c r="G156" s="194" t="s">
        <v>3</v>
      </c>
      <c r="H156" s="194" t="s">
        <v>4</v>
      </c>
    </row>
    <row r="157" spans="3:8" s="43" customFormat="1" ht="25.5">
      <c r="C157" s="37" t="s">
        <v>224</v>
      </c>
      <c r="D157" s="36" t="s">
        <v>73</v>
      </c>
      <c r="E157" s="3" t="s">
        <v>11</v>
      </c>
      <c r="F157" s="4">
        <v>41</v>
      </c>
      <c r="G157" s="5"/>
      <c r="H157" s="5">
        <f>F157*G157</f>
        <v>0</v>
      </c>
    </row>
    <row r="158" spans="2:8" s="43" customFormat="1" ht="15">
      <c r="B158" s="37"/>
      <c r="C158" s="37"/>
      <c r="D158" s="36"/>
      <c r="E158" s="3"/>
      <c r="F158" s="4"/>
      <c r="G158" s="5"/>
      <c r="H158" s="5"/>
    </row>
    <row r="159" spans="3:8" s="43" customFormat="1" ht="25.5">
      <c r="C159" s="37" t="s">
        <v>225</v>
      </c>
      <c r="D159" s="36" t="s">
        <v>74</v>
      </c>
      <c r="E159" s="3" t="s">
        <v>11</v>
      </c>
      <c r="F159" s="4">
        <v>85</v>
      </c>
      <c r="G159" s="5"/>
      <c r="H159" s="5">
        <f>F159*G159</f>
        <v>0</v>
      </c>
    </row>
    <row r="160" spans="2:8" s="43" customFormat="1" ht="15">
      <c r="B160" s="37"/>
      <c r="C160" s="37"/>
      <c r="D160" s="36"/>
      <c r="E160" s="3"/>
      <c r="F160" s="4"/>
      <c r="G160" s="5"/>
      <c r="H160" s="5"/>
    </row>
    <row r="161" spans="3:8" s="43" customFormat="1" ht="15">
      <c r="C161" s="37" t="s">
        <v>226</v>
      </c>
      <c r="D161" s="36" t="s">
        <v>75</v>
      </c>
      <c r="E161" s="3" t="s">
        <v>22</v>
      </c>
      <c r="F161" s="4">
        <v>35</v>
      </c>
      <c r="G161" s="5"/>
      <c r="H161" s="5">
        <f>F161*G161</f>
        <v>0</v>
      </c>
    </row>
    <row r="162" spans="2:8" s="43" customFormat="1" ht="15">
      <c r="B162" s="37"/>
      <c r="C162" s="37"/>
      <c r="D162" s="36"/>
      <c r="E162" s="3"/>
      <c r="F162" s="4"/>
      <c r="G162" s="5"/>
      <c r="H162" s="5"/>
    </row>
    <row r="163" spans="2:8" s="43" customFormat="1" ht="102">
      <c r="B163" s="37"/>
      <c r="C163" s="37"/>
      <c r="D163" s="36" t="s">
        <v>76</v>
      </c>
      <c r="E163" s="3"/>
      <c r="F163" s="4"/>
      <c r="G163" s="5"/>
      <c r="H163" s="5"/>
    </row>
    <row r="164" spans="2:8" s="43" customFormat="1" ht="15.75" thickBot="1">
      <c r="B164" s="37"/>
      <c r="C164" s="45"/>
      <c r="D164" s="24"/>
      <c r="E164" s="29"/>
      <c r="F164" s="30"/>
      <c r="G164" s="30"/>
      <c r="H164" s="30"/>
    </row>
    <row r="165" spans="2:8" s="43" customFormat="1" ht="13.5" customHeight="1">
      <c r="B165" s="38"/>
      <c r="C165" s="370" t="s">
        <v>139</v>
      </c>
      <c r="D165" s="370"/>
      <c r="E165" s="32"/>
      <c r="F165" s="33"/>
      <c r="G165" s="33"/>
      <c r="H165" s="33">
        <f>SUM(H157:H163)</f>
        <v>0</v>
      </c>
    </row>
    <row r="166" spans="2:8" s="43" customFormat="1" ht="15">
      <c r="B166" s="37"/>
      <c r="C166" s="37"/>
      <c r="D166" s="36"/>
      <c r="E166" s="29"/>
      <c r="F166" s="4"/>
      <c r="G166" s="30"/>
      <c r="H166" s="30"/>
    </row>
    <row r="167" spans="1:8" s="49" customFormat="1" ht="15.75">
      <c r="A167" s="52"/>
      <c r="B167" s="18" t="s">
        <v>228</v>
      </c>
      <c r="C167" s="53" t="s">
        <v>229</v>
      </c>
      <c r="D167" s="52"/>
      <c r="E167" s="11"/>
      <c r="F167" s="53"/>
      <c r="G167" s="12"/>
      <c r="H167" s="12"/>
    </row>
    <row r="168" spans="2:8" s="43" customFormat="1" ht="15.75">
      <c r="B168" s="19"/>
      <c r="C168" s="19"/>
      <c r="D168" s="8"/>
      <c r="E168" s="3"/>
      <c r="F168" s="193" t="s">
        <v>143</v>
      </c>
      <c r="G168" s="194" t="s">
        <v>3</v>
      </c>
      <c r="H168" s="194" t="s">
        <v>4</v>
      </c>
    </row>
    <row r="169" spans="3:8" s="43" customFormat="1" ht="51">
      <c r="C169" s="14" t="s">
        <v>230</v>
      </c>
      <c r="D169" s="15" t="s">
        <v>77</v>
      </c>
      <c r="E169" s="3" t="s">
        <v>11</v>
      </c>
      <c r="F169" s="4">
        <v>137</v>
      </c>
      <c r="G169" s="5"/>
      <c r="H169" s="5">
        <f>F169*G169</f>
        <v>0</v>
      </c>
    </row>
    <row r="170" spans="2:8" s="43" customFormat="1" ht="15.75">
      <c r="B170" s="19"/>
      <c r="C170" s="19"/>
      <c r="D170" s="15"/>
      <c r="E170" s="3"/>
      <c r="F170" s="4"/>
      <c r="G170" s="5"/>
      <c r="H170" s="5"/>
    </row>
    <row r="171" spans="3:8" s="43" customFormat="1" ht="25.5">
      <c r="C171" s="14" t="s">
        <v>231</v>
      </c>
      <c r="D171" s="15" t="s">
        <v>78</v>
      </c>
      <c r="E171" s="3" t="s">
        <v>11</v>
      </c>
      <c r="F171" s="4">
        <v>137</v>
      </c>
      <c r="G171" s="5"/>
      <c r="H171" s="5">
        <f>F171*G171</f>
        <v>0</v>
      </c>
    </row>
    <row r="172" spans="2:8" s="43" customFormat="1" ht="15.75">
      <c r="B172" s="19"/>
      <c r="C172" s="19"/>
      <c r="D172" s="15"/>
      <c r="E172" s="3"/>
      <c r="F172" s="4"/>
      <c r="G172" s="5"/>
      <c r="H172" s="5"/>
    </row>
    <row r="173" spans="2:8" s="43" customFormat="1" ht="25.5">
      <c r="B173" s="14"/>
      <c r="C173" s="14" t="s">
        <v>232</v>
      </c>
      <c r="D173" s="15" t="s">
        <v>79</v>
      </c>
      <c r="E173" s="3" t="s">
        <v>22</v>
      </c>
      <c r="F173" s="4">
        <v>120</v>
      </c>
      <c r="G173" s="5"/>
      <c r="H173" s="5">
        <f>F173*G173</f>
        <v>0</v>
      </c>
    </row>
    <row r="174" spans="2:8" s="43" customFormat="1" ht="15.75">
      <c r="B174" s="19"/>
      <c r="C174" s="19"/>
      <c r="D174" s="15"/>
      <c r="E174" s="3"/>
      <c r="F174" s="4"/>
      <c r="G174" s="5"/>
      <c r="H174" s="5"/>
    </row>
    <row r="175" spans="2:8" s="43" customFormat="1" ht="25.5">
      <c r="B175" s="14"/>
      <c r="C175" s="14" t="s">
        <v>233</v>
      </c>
      <c r="D175" s="15" t="s">
        <v>80</v>
      </c>
      <c r="E175" s="3" t="s">
        <v>11</v>
      </c>
      <c r="F175" s="4">
        <v>141</v>
      </c>
      <c r="G175" s="5"/>
      <c r="H175" s="5">
        <f>F175*G175</f>
        <v>0</v>
      </c>
    </row>
    <row r="176" spans="2:8" s="43" customFormat="1" ht="15.75">
      <c r="B176" s="14"/>
      <c r="C176" s="19"/>
      <c r="D176" s="15"/>
      <c r="E176" s="3"/>
      <c r="F176" s="4"/>
      <c r="G176" s="5"/>
      <c r="H176" s="5"/>
    </row>
    <row r="177" spans="2:8" s="43" customFormat="1" ht="89.25">
      <c r="B177" s="14"/>
      <c r="C177" s="14" t="s">
        <v>234</v>
      </c>
      <c r="D177" s="15" t="s">
        <v>81</v>
      </c>
      <c r="E177" s="3" t="s">
        <v>22</v>
      </c>
      <c r="F177" s="4">
        <v>39</v>
      </c>
      <c r="G177" s="5"/>
      <c r="H177" s="5">
        <f>F177*G177</f>
        <v>0</v>
      </c>
    </row>
    <row r="178" spans="2:8" s="43" customFormat="1" ht="15.75">
      <c r="B178" s="14"/>
      <c r="C178" s="19"/>
      <c r="D178" s="15"/>
      <c r="E178" s="3"/>
      <c r="F178" s="4"/>
      <c r="G178" s="5"/>
      <c r="H178" s="5"/>
    </row>
    <row r="179" spans="2:8" s="43" customFormat="1" ht="102">
      <c r="B179" s="14"/>
      <c r="C179" s="14"/>
      <c r="D179" s="15" t="s">
        <v>82</v>
      </c>
      <c r="E179" s="3"/>
      <c r="F179" s="4"/>
      <c r="G179" s="5"/>
      <c r="H179" s="5"/>
    </row>
    <row r="180" spans="2:8" s="43" customFormat="1" ht="16.5" thickBot="1">
      <c r="B180" s="27"/>
      <c r="C180" s="60"/>
      <c r="D180" s="24"/>
      <c r="E180" s="3"/>
      <c r="F180" s="5"/>
      <c r="G180" s="5"/>
      <c r="H180" s="5"/>
    </row>
    <row r="181" spans="2:8" s="43" customFormat="1" ht="12.75" customHeight="1">
      <c r="B181" s="38"/>
      <c r="C181" s="370" t="s">
        <v>138</v>
      </c>
      <c r="D181" s="370"/>
      <c r="E181" s="32"/>
      <c r="F181" s="33"/>
      <c r="G181" s="33"/>
      <c r="H181" s="33">
        <f>SUM(H169:H180)</f>
        <v>0</v>
      </c>
    </row>
    <row r="182" spans="2:8" s="43" customFormat="1" ht="15">
      <c r="B182" s="38"/>
      <c r="C182" s="38"/>
      <c r="D182" s="39"/>
      <c r="E182" s="29"/>
      <c r="F182" s="4"/>
      <c r="G182" s="30"/>
      <c r="H182" s="30"/>
    </row>
    <row r="183" spans="1:8" s="49" customFormat="1" ht="15.75">
      <c r="A183" s="52"/>
      <c r="B183" s="18" t="s">
        <v>241</v>
      </c>
      <c r="C183" s="53" t="s">
        <v>235</v>
      </c>
      <c r="D183" s="52"/>
      <c r="E183" s="11"/>
      <c r="F183" s="53"/>
      <c r="G183" s="12"/>
      <c r="H183" s="12"/>
    </row>
    <row r="184" spans="2:8" s="43" customFormat="1" ht="15.75">
      <c r="B184" s="7"/>
      <c r="C184" s="7"/>
      <c r="D184" s="8"/>
      <c r="E184" s="3"/>
      <c r="F184" s="193" t="s">
        <v>143</v>
      </c>
      <c r="G184" s="194" t="s">
        <v>3</v>
      </c>
      <c r="H184" s="194" t="s">
        <v>4</v>
      </c>
    </row>
    <row r="185" spans="3:8" s="43" customFormat="1" ht="153">
      <c r="C185" s="37" t="s">
        <v>236</v>
      </c>
      <c r="D185" s="15" t="s">
        <v>83</v>
      </c>
      <c r="E185" s="3" t="s">
        <v>11</v>
      </c>
      <c r="F185" s="4">
        <v>4</v>
      </c>
      <c r="G185" s="5"/>
      <c r="H185" s="5">
        <f>F185*G185</f>
        <v>0</v>
      </c>
    </row>
    <row r="186" spans="2:8" s="43" customFormat="1" ht="15">
      <c r="B186" s="37"/>
      <c r="C186" s="37"/>
      <c r="D186" s="15"/>
      <c r="E186" s="3"/>
      <c r="F186" s="4"/>
      <c r="G186" s="5"/>
      <c r="H186" s="5"/>
    </row>
    <row r="187" spans="3:8" s="43" customFormat="1" ht="191.25">
      <c r="C187" s="37" t="s">
        <v>237</v>
      </c>
      <c r="D187" s="15" t="s">
        <v>1250</v>
      </c>
      <c r="E187" s="3" t="s">
        <v>11</v>
      </c>
      <c r="F187" s="4">
        <v>20</v>
      </c>
      <c r="G187" s="5"/>
      <c r="H187" s="5">
        <f>F187*G187</f>
        <v>0</v>
      </c>
    </row>
    <row r="188" spans="2:8" s="43" customFormat="1" ht="15.75" thickBot="1">
      <c r="B188" s="37"/>
      <c r="C188" s="45"/>
      <c r="D188" s="24"/>
      <c r="E188" s="25"/>
      <c r="F188" s="26"/>
      <c r="G188" s="26"/>
      <c r="H188" s="26"/>
    </row>
    <row r="189" spans="2:8" s="43" customFormat="1" ht="15">
      <c r="B189" s="38"/>
      <c r="C189" s="368" t="s">
        <v>140</v>
      </c>
      <c r="D189" s="368"/>
      <c r="E189" s="29"/>
      <c r="F189" s="30"/>
      <c r="G189" s="30"/>
      <c r="H189" s="30">
        <f>SUM(H185:H188)</f>
        <v>0</v>
      </c>
    </row>
    <row r="190" spans="2:8" s="43" customFormat="1" ht="15">
      <c r="B190" s="38"/>
      <c r="C190" s="38"/>
      <c r="D190" s="39"/>
      <c r="E190" s="29"/>
      <c r="F190" s="30"/>
      <c r="G190" s="30"/>
      <c r="H190" s="30"/>
    </row>
    <row r="191" spans="1:8" s="49" customFormat="1" ht="15.75">
      <c r="A191" s="52"/>
      <c r="B191" s="18" t="s">
        <v>242</v>
      </c>
      <c r="C191" s="53" t="s">
        <v>238</v>
      </c>
      <c r="D191" s="52"/>
      <c r="E191" s="11"/>
      <c r="F191" s="53"/>
      <c r="G191" s="12"/>
      <c r="H191" s="12"/>
    </row>
    <row r="192" spans="2:8" s="43" customFormat="1" ht="15.75">
      <c r="B192" s="7"/>
      <c r="C192" s="7"/>
      <c r="D192" s="8"/>
      <c r="E192" s="3"/>
      <c r="F192" s="193" t="s">
        <v>143</v>
      </c>
      <c r="G192" s="194" t="s">
        <v>3</v>
      </c>
      <c r="H192" s="194" t="s">
        <v>4</v>
      </c>
    </row>
    <row r="193" spans="3:8" s="43" customFormat="1" ht="25.5">
      <c r="C193" s="37" t="s">
        <v>239</v>
      </c>
      <c r="D193" s="15" t="s">
        <v>84</v>
      </c>
      <c r="E193" s="3" t="s">
        <v>11</v>
      </c>
      <c r="F193" s="4">
        <v>600</v>
      </c>
      <c r="G193" s="5"/>
      <c r="H193" s="5">
        <f>F193*G193</f>
        <v>0</v>
      </c>
    </row>
    <row r="194" spans="3:8" s="43" customFormat="1" ht="15">
      <c r="C194" s="38"/>
      <c r="D194" s="39"/>
      <c r="E194" s="29"/>
      <c r="F194" s="30"/>
      <c r="G194" s="30"/>
      <c r="H194" s="30"/>
    </row>
    <row r="195" spans="3:8" s="43" customFormat="1" ht="38.25">
      <c r="C195" s="37" t="s">
        <v>240</v>
      </c>
      <c r="D195" s="15" t="s">
        <v>85</v>
      </c>
      <c r="E195" s="3" t="s">
        <v>11</v>
      </c>
      <c r="F195" s="4">
        <v>340</v>
      </c>
      <c r="G195" s="5"/>
      <c r="H195" s="5">
        <f>F195*G195</f>
        <v>0</v>
      </c>
    </row>
    <row r="196" spans="2:8" s="43" customFormat="1" ht="15.75" thickBot="1">
      <c r="B196" s="37"/>
      <c r="C196" s="45"/>
      <c r="D196" s="24"/>
      <c r="E196" s="25"/>
      <c r="F196" s="26"/>
      <c r="G196" s="26"/>
      <c r="H196" s="26"/>
    </row>
    <row r="197" spans="2:8" s="43" customFormat="1" ht="15">
      <c r="B197" s="38"/>
      <c r="C197" s="368" t="s">
        <v>137</v>
      </c>
      <c r="D197" s="368"/>
      <c r="E197" s="29"/>
      <c r="F197" s="30"/>
      <c r="G197" s="30"/>
      <c r="H197" s="30">
        <f>SUM(H193:H196)</f>
        <v>0</v>
      </c>
    </row>
    <row r="198" spans="2:8" s="43" customFormat="1" ht="15">
      <c r="B198" s="38"/>
      <c r="C198" s="38"/>
      <c r="D198" s="39"/>
      <c r="E198" s="29"/>
      <c r="F198" s="30"/>
      <c r="G198" s="30"/>
      <c r="H198" s="30"/>
    </row>
    <row r="199" spans="1:8" s="49" customFormat="1" ht="15.75">
      <c r="A199" s="52"/>
      <c r="B199" s="18" t="s">
        <v>244</v>
      </c>
      <c r="C199" s="53" t="s">
        <v>243</v>
      </c>
      <c r="D199" s="52"/>
      <c r="E199" s="11"/>
      <c r="F199" s="53"/>
      <c r="G199" s="12"/>
      <c r="H199" s="12"/>
    </row>
    <row r="200" spans="2:8" s="43" customFormat="1" ht="15.75">
      <c r="B200" s="7"/>
      <c r="C200" s="7"/>
      <c r="D200" s="8"/>
      <c r="E200" s="3"/>
      <c r="F200" s="193" t="s">
        <v>143</v>
      </c>
      <c r="G200" s="194" t="s">
        <v>3</v>
      </c>
      <c r="H200" s="194" t="s">
        <v>4</v>
      </c>
    </row>
    <row r="201" spans="2:8" s="43" customFormat="1" ht="13.5" customHeight="1">
      <c r="B201" s="7"/>
      <c r="C201" s="7"/>
      <c r="D201" s="17" t="s">
        <v>86</v>
      </c>
      <c r="E201" s="3"/>
      <c r="F201" s="4"/>
      <c r="G201" s="13"/>
      <c r="H201" s="20"/>
    </row>
    <row r="202" spans="2:8" s="43" customFormat="1" ht="14.25" customHeight="1">
      <c r="B202" s="37"/>
      <c r="C202" s="37"/>
      <c r="D202" s="34"/>
      <c r="E202" s="3"/>
      <c r="F202" s="4"/>
      <c r="G202" s="5"/>
      <c r="H202" s="5"/>
    </row>
    <row r="203" spans="3:8" s="43" customFormat="1" ht="204">
      <c r="C203" s="37" t="s">
        <v>245</v>
      </c>
      <c r="D203" s="15" t="s">
        <v>87</v>
      </c>
      <c r="E203" s="3" t="s">
        <v>9</v>
      </c>
      <c r="F203" s="4">
        <v>1</v>
      </c>
      <c r="G203" s="5"/>
      <c r="H203" s="5">
        <f>F203*G203</f>
        <v>0</v>
      </c>
    </row>
    <row r="204" spans="3:8" s="43" customFormat="1" ht="15">
      <c r="C204" s="37"/>
      <c r="D204" s="15"/>
      <c r="E204" s="3"/>
      <c r="F204" s="4"/>
      <c r="G204" s="5"/>
      <c r="H204" s="5"/>
    </row>
    <row r="205" spans="3:8" s="43" customFormat="1" ht="30.75" customHeight="1">
      <c r="C205" s="37" t="s">
        <v>246</v>
      </c>
      <c r="D205" s="15" t="s">
        <v>88</v>
      </c>
      <c r="E205" s="3" t="s">
        <v>9</v>
      </c>
      <c r="F205" s="4">
        <v>1</v>
      </c>
      <c r="G205" s="5"/>
      <c r="H205" s="5">
        <f>F205*G205</f>
        <v>0</v>
      </c>
    </row>
    <row r="206" spans="2:8" s="43" customFormat="1" ht="15">
      <c r="B206" s="21"/>
      <c r="C206" s="21"/>
      <c r="D206" s="15"/>
      <c r="E206" s="3"/>
      <c r="F206" s="4"/>
      <c r="G206" s="5"/>
      <c r="H206" s="5"/>
    </row>
    <row r="207" spans="2:8" s="43" customFormat="1" ht="25.5">
      <c r="B207" s="37"/>
      <c r="C207" s="37" t="s">
        <v>247</v>
      </c>
      <c r="D207" s="15" t="s">
        <v>89</v>
      </c>
      <c r="E207" s="3" t="s">
        <v>9</v>
      </c>
      <c r="F207" s="4">
        <v>1</v>
      </c>
      <c r="G207" s="5"/>
      <c r="H207" s="5">
        <f>F207*G207</f>
        <v>0</v>
      </c>
    </row>
    <row r="208" spans="2:8" s="43" customFormat="1" ht="15">
      <c r="B208" s="37"/>
      <c r="C208" s="37"/>
      <c r="D208" s="15"/>
      <c r="E208" s="3"/>
      <c r="F208" s="4"/>
      <c r="G208" s="5"/>
      <c r="H208" s="5"/>
    </row>
    <row r="209" spans="2:8" s="43" customFormat="1" ht="25.5">
      <c r="B209" s="37"/>
      <c r="C209" s="37" t="s">
        <v>248</v>
      </c>
      <c r="D209" s="15" t="s">
        <v>90</v>
      </c>
      <c r="E209" s="3" t="s">
        <v>9</v>
      </c>
      <c r="F209" s="4">
        <v>1</v>
      </c>
      <c r="G209" s="5"/>
      <c r="H209" s="5">
        <f>F209*G209</f>
        <v>0</v>
      </c>
    </row>
    <row r="210" spans="2:8" s="43" customFormat="1" ht="15">
      <c r="B210" s="21"/>
      <c r="C210" s="21"/>
      <c r="D210" s="15"/>
      <c r="E210" s="3"/>
      <c r="F210" s="4"/>
      <c r="G210" s="5"/>
      <c r="H210" s="5"/>
    </row>
    <row r="211" spans="2:4" s="43" customFormat="1" ht="76.5">
      <c r="B211" s="37"/>
      <c r="C211" s="37" t="s">
        <v>249</v>
      </c>
      <c r="D211" s="15" t="s">
        <v>91</v>
      </c>
    </row>
    <row r="212" spans="2:8" s="43" customFormat="1" ht="15">
      <c r="B212" s="37"/>
      <c r="C212" s="37"/>
      <c r="D212" s="15" t="s">
        <v>92</v>
      </c>
      <c r="E212" s="3" t="s">
        <v>9</v>
      </c>
      <c r="F212" s="4">
        <v>5</v>
      </c>
      <c r="G212" s="5"/>
      <c r="H212" s="5">
        <f>F212*G212</f>
        <v>0</v>
      </c>
    </row>
    <row r="213" spans="2:8" s="43" customFormat="1" ht="15">
      <c r="B213" s="37"/>
      <c r="C213" s="37"/>
      <c r="D213" s="15" t="s">
        <v>93</v>
      </c>
      <c r="E213" s="3" t="s">
        <v>9</v>
      </c>
      <c r="F213" s="4">
        <v>3</v>
      </c>
      <c r="G213" s="5"/>
      <c r="H213" s="5">
        <f>F213*G213</f>
        <v>0</v>
      </c>
    </row>
    <row r="214" spans="2:8" s="43" customFormat="1" ht="15">
      <c r="B214" s="37"/>
      <c r="C214" s="37"/>
      <c r="D214" s="15" t="s">
        <v>94</v>
      </c>
      <c r="E214" s="3" t="s">
        <v>9</v>
      </c>
      <c r="F214" s="4">
        <v>1</v>
      </c>
      <c r="G214" s="5"/>
      <c r="H214" s="5">
        <f>F214*G214</f>
        <v>0</v>
      </c>
    </row>
    <row r="215" spans="2:8" s="43" customFormat="1" ht="15">
      <c r="B215" s="37"/>
      <c r="C215" s="37"/>
      <c r="D215" s="15"/>
      <c r="E215" s="3"/>
      <c r="F215" s="4"/>
      <c r="G215" s="5"/>
      <c r="H215" s="5"/>
    </row>
    <row r="216" spans="3:4" s="43" customFormat="1" ht="114.75">
      <c r="C216" s="37" t="s">
        <v>250</v>
      </c>
      <c r="D216" s="15" t="s">
        <v>95</v>
      </c>
    </row>
    <row r="217" spans="2:8" s="43" customFormat="1" ht="15">
      <c r="B217" s="21"/>
      <c r="C217" s="21"/>
      <c r="D217" s="15" t="s">
        <v>93</v>
      </c>
      <c r="E217" s="3" t="s">
        <v>9</v>
      </c>
      <c r="F217" s="4">
        <v>1</v>
      </c>
      <c r="G217" s="5"/>
      <c r="H217" s="5">
        <f>F217*G217</f>
        <v>0</v>
      </c>
    </row>
    <row r="218" spans="2:8" s="43" customFormat="1" ht="15">
      <c r="B218" s="21"/>
      <c r="C218" s="21"/>
      <c r="D218" s="15" t="s">
        <v>96</v>
      </c>
      <c r="E218" s="3" t="s">
        <v>9</v>
      </c>
      <c r="F218" s="4">
        <v>3</v>
      </c>
      <c r="G218" s="5"/>
      <c r="H218" s="5">
        <f>F218*G218</f>
        <v>0</v>
      </c>
    </row>
    <row r="219" spans="4:8" s="43" customFormat="1" ht="15">
      <c r="D219" s="15"/>
      <c r="E219" s="3"/>
      <c r="F219" s="4"/>
      <c r="G219" s="5"/>
      <c r="H219" s="5"/>
    </row>
    <row r="220" spans="2:8" s="43" customFormat="1" ht="178.5">
      <c r="B220" s="37"/>
      <c r="C220" s="37" t="s">
        <v>251</v>
      </c>
      <c r="D220" s="15" t="s">
        <v>136</v>
      </c>
      <c r="E220" s="3" t="s">
        <v>9</v>
      </c>
      <c r="F220" s="4">
        <v>2</v>
      </c>
      <c r="G220" s="5"/>
      <c r="H220" s="5">
        <f>F220*G220</f>
        <v>0</v>
      </c>
    </row>
    <row r="221" spans="2:8" s="43" customFormat="1" ht="15">
      <c r="B221" s="37"/>
      <c r="C221" s="37"/>
      <c r="D221" s="15"/>
      <c r="E221" s="3"/>
      <c r="F221" s="4"/>
      <c r="G221" s="5"/>
      <c r="H221" s="5"/>
    </row>
    <row r="222" spans="2:8" s="43" customFormat="1" ht="15">
      <c r="B222" s="37"/>
      <c r="C222" s="37"/>
      <c r="D222" s="17" t="s">
        <v>97</v>
      </c>
      <c r="E222" s="3"/>
      <c r="F222" s="4"/>
      <c r="G222" s="5"/>
      <c r="H222" s="5"/>
    </row>
    <row r="223" spans="4:8" s="43" customFormat="1" ht="15">
      <c r="D223" s="15"/>
      <c r="E223" s="3"/>
      <c r="F223" s="4"/>
      <c r="G223" s="5"/>
      <c r="H223" s="5"/>
    </row>
    <row r="224" spans="3:8" s="43" customFormat="1" ht="153">
      <c r="C224" s="37" t="s">
        <v>252</v>
      </c>
      <c r="D224" s="15" t="s">
        <v>98</v>
      </c>
      <c r="E224" s="3" t="s">
        <v>9</v>
      </c>
      <c r="F224" s="4">
        <v>1</v>
      </c>
      <c r="G224" s="5"/>
      <c r="H224" s="5">
        <f>F224*G224</f>
        <v>0</v>
      </c>
    </row>
    <row r="225" spans="4:8" s="43" customFormat="1" ht="15">
      <c r="D225" s="15"/>
      <c r="E225" s="3"/>
      <c r="F225" s="4"/>
      <c r="G225" s="5"/>
      <c r="H225" s="5"/>
    </row>
    <row r="226" spans="2:8" s="43" customFormat="1" ht="25.5">
      <c r="B226" s="37"/>
      <c r="C226" s="37" t="s">
        <v>253</v>
      </c>
      <c r="D226" s="15" t="s">
        <v>99</v>
      </c>
      <c r="E226" s="3" t="s">
        <v>9</v>
      </c>
      <c r="F226" s="4">
        <v>1</v>
      </c>
      <c r="G226" s="5"/>
      <c r="H226" s="5">
        <f>F226*G226</f>
        <v>0</v>
      </c>
    </row>
    <row r="227" spans="4:8" s="43" customFormat="1" ht="15">
      <c r="D227" s="15"/>
      <c r="E227" s="3"/>
      <c r="F227" s="4"/>
      <c r="G227" s="5"/>
      <c r="H227" s="5"/>
    </row>
    <row r="228" spans="2:8" s="43" customFormat="1" ht="114.75">
      <c r="B228" s="37"/>
      <c r="C228" s="37" t="s">
        <v>254</v>
      </c>
      <c r="D228" s="15" t="s">
        <v>100</v>
      </c>
      <c r="E228" s="3" t="s">
        <v>9</v>
      </c>
      <c r="F228" s="4">
        <v>1</v>
      </c>
      <c r="G228" s="5"/>
      <c r="H228" s="5">
        <f>F228*G228</f>
        <v>0</v>
      </c>
    </row>
    <row r="229" spans="4:8" s="43" customFormat="1" ht="15">
      <c r="D229" s="15"/>
      <c r="E229" s="3"/>
      <c r="F229" s="4"/>
      <c r="G229" s="5"/>
      <c r="H229" s="5"/>
    </row>
    <row r="230" spans="2:8" s="43" customFormat="1" ht="38.25">
      <c r="B230" s="37"/>
      <c r="C230" s="37" t="s">
        <v>255</v>
      </c>
      <c r="D230" s="15" t="s">
        <v>101</v>
      </c>
      <c r="E230" s="3" t="s">
        <v>9</v>
      </c>
      <c r="F230" s="4">
        <v>1</v>
      </c>
      <c r="G230" s="5"/>
      <c r="H230" s="5">
        <f>F230*G230</f>
        <v>0</v>
      </c>
    </row>
    <row r="231" spans="2:8" s="43" customFormat="1" ht="15">
      <c r="B231" s="37"/>
      <c r="D231" s="15" t="s">
        <v>102</v>
      </c>
      <c r="E231" s="3" t="s">
        <v>9</v>
      </c>
      <c r="F231" s="4">
        <v>1</v>
      </c>
      <c r="G231" s="5"/>
      <c r="H231" s="5">
        <f>F231*G231</f>
        <v>0</v>
      </c>
    </row>
    <row r="232" spans="4:8" s="43" customFormat="1" ht="15">
      <c r="D232" s="15"/>
      <c r="E232" s="3"/>
      <c r="F232" s="4"/>
      <c r="G232" s="5"/>
      <c r="H232" s="5"/>
    </row>
    <row r="233" spans="3:8" s="43" customFormat="1" ht="129.75" customHeight="1">
      <c r="C233" s="37" t="s">
        <v>256</v>
      </c>
      <c r="D233" s="15" t="s">
        <v>103</v>
      </c>
      <c r="E233" s="3" t="s">
        <v>9</v>
      </c>
      <c r="F233" s="4">
        <v>2</v>
      </c>
      <c r="G233" s="5"/>
      <c r="H233" s="5">
        <f aca="true" t="shared" si="1" ref="H233:H238">F233*G233</f>
        <v>0</v>
      </c>
    </row>
    <row r="234" spans="2:8" s="43" customFormat="1" ht="15">
      <c r="B234" s="37"/>
      <c r="C234" s="37"/>
      <c r="D234" s="15" t="s">
        <v>104</v>
      </c>
      <c r="E234" s="3" t="s">
        <v>9</v>
      </c>
      <c r="F234" s="4">
        <v>1</v>
      </c>
      <c r="G234" s="5"/>
      <c r="H234" s="5">
        <f t="shared" si="1"/>
        <v>0</v>
      </c>
    </row>
    <row r="235" spans="2:8" s="43" customFormat="1" ht="15">
      <c r="B235" s="37"/>
      <c r="C235" s="37"/>
      <c r="D235" s="15" t="s">
        <v>105</v>
      </c>
      <c r="E235" s="3" t="s">
        <v>9</v>
      </c>
      <c r="F235" s="4">
        <v>1</v>
      </c>
      <c r="G235" s="5"/>
      <c r="H235" s="5">
        <f t="shared" si="1"/>
        <v>0</v>
      </c>
    </row>
    <row r="236" spans="2:8" s="43" customFormat="1" ht="15">
      <c r="B236" s="37"/>
      <c r="C236" s="37"/>
      <c r="D236" s="15" t="s">
        <v>106</v>
      </c>
      <c r="E236" s="3" t="s">
        <v>9</v>
      </c>
      <c r="F236" s="4">
        <v>2</v>
      </c>
      <c r="G236" s="5"/>
      <c r="H236" s="5">
        <f t="shared" si="1"/>
        <v>0</v>
      </c>
    </row>
    <row r="237" spans="2:8" s="43" customFormat="1" ht="15">
      <c r="B237" s="37"/>
      <c r="C237" s="37"/>
      <c r="D237" s="15" t="s">
        <v>107</v>
      </c>
      <c r="E237" s="3" t="s">
        <v>9</v>
      </c>
      <c r="F237" s="4">
        <v>1</v>
      </c>
      <c r="G237" s="5"/>
      <c r="H237" s="5">
        <f t="shared" si="1"/>
        <v>0</v>
      </c>
    </row>
    <row r="238" spans="2:8" s="43" customFormat="1" ht="76.5">
      <c r="B238" s="37"/>
      <c r="C238" s="37"/>
      <c r="D238" s="15" t="s">
        <v>135</v>
      </c>
      <c r="E238" s="3" t="s">
        <v>9</v>
      </c>
      <c r="F238" s="4">
        <v>1</v>
      </c>
      <c r="G238" s="5"/>
      <c r="H238" s="5">
        <f t="shared" si="1"/>
        <v>0</v>
      </c>
    </row>
    <row r="239" spans="2:8" s="43" customFormat="1" ht="15">
      <c r="B239" s="37"/>
      <c r="C239" s="37"/>
      <c r="D239" s="47"/>
      <c r="E239" s="3"/>
      <c r="F239" s="4"/>
      <c r="G239" s="5"/>
      <c r="H239" s="5"/>
    </row>
    <row r="240" spans="3:4" s="43" customFormat="1" ht="78.75" customHeight="1">
      <c r="C240" s="37" t="s">
        <v>257</v>
      </c>
      <c r="D240" s="15" t="s">
        <v>108</v>
      </c>
    </row>
    <row r="241" spans="2:8" s="43" customFormat="1" ht="15">
      <c r="B241" s="37"/>
      <c r="C241" s="37"/>
      <c r="D241" s="15" t="s">
        <v>109</v>
      </c>
      <c r="E241" s="3" t="s">
        <v>9</v>
      </c>
      <c r="F241" s="4">
        <v>1</v>
      </c>
      <c r="G241" s="5"/>
      <c r="H241" s="5">
        <f>F241*G241</f>
        <v>0</v>
      </c>
    </row>
    <row r="242" spans="4:8" s="43" customFormat="1" ht="15">
      <c r="D242" s="15" t="s">
        <v>111</v>
      </c>
      <c r="E242" s="3" t="s">
        <v>9</v>
      </c>
      <c r="F242" s="4">
        <v>1</v>
      </c>
      <c r="G242" s="5"/>
      <c r="H242" s="5">
        <f>F242*G242</f>
        <v>0</v>
      </c>
    </row>
    <row r="243" spans="4:8" s="43" customFormat="1" ht="15">
      <c r="D243" s="15"/>
      <c r="E243" s="3"/>
      <c r="F243" s="4"/>
      <c r="G243" s="5"/>
      <c r="H243" s="5"/>
    </row>
    <row r="244" spans="3:8" s="43" customFormat="1" ht="25.5">
      <c r="C244" s="37" t="s">
        <v>258</v>
      </c>
      <c r="D244" s="15" t="s">
        <v>112</v>
      </c>
      <c r="E244" s="3"/>
      <c r="F244" s="4"/>
      <c r="G244" s="5"/>
      <c r="H244" s="5"/>
    </row>
    <row r="245" spans="4:8" s="43" customFormat="1" ht="15">
      <c r="D245" s="15" t="s">
        <v>113</v>
      </c>
      <c r="E245" s="3" t="s">
        <v>9</v>
      </c>
      <c r="F245" s="4">
        <v>1</v>
      </c>
      <c r="G245" s="5"/>
      <c r="H245" s="5">
        <f>F245*G245</f>
        <v>0</v>
      </c>
    </row>
    <row r="246" spans="4:8" s="43" customFormat="1" ht="15">
      <c r="D246" s="15" t="s">
        <v>110</v>
      </c>
      <c r="E246" s="3" t="s">
        <v>9</v>
      </c>
      <c r="F246" s="4">
        <v>1</v>
      </c>
      <c r="G246" s="5"/>
      <c r="H246" s="5">
        <f>F246*G246</f>
        <v>0</v>
      </c>
    </row>
    <row r="247" spans="3:8" s="43" customFormat="1" ht="15">
      <c r="C247" s="37"/>
      <c r="D247" s="15"/>
      <c r="E247" s="3"/>
      <c r="F247" s="4"/>
      <c r="G247" s="5"/>
      <c r="H247" s="5"/>
    </row>
    <row r="248" spans="3:8" s="43" customFormat="1" ht="144.75" customHeight="1">
      <c r="C248" s="37" t="s">
        <v>259</v>
      </c>
      <c r="D248" s="15" t="s">
        <v>114</v>
      </c>
      <c r="E248" s="3" t="s">
        <v>9</v>
      </c>
      <c r="F248" s="4">
        <v>1</v>
      </c>
      <c r="G248" s="5"/>
      <c r="H248" s="5">
        <f>F248*G248</f>
        <v>0</v>
      </c>
    </row>
    <row r="249" spans="2:8" s="43" customFormat="1" ht="15">
      <c r="B249" s="21"/>
      <c r="C249" s="21"/>
      <c r="D249" s="15"/>
      <c r="E249" s="3"/>
      <c r="F249" s="4"/>
      <c r="G249" s="5"/>
      <c r="H249" s="5"/>
    </row>
    <row r="250" spans="3:8" s="43" customFormat="1" ht="218.25" customHeight="1">
      <c r="C250" s="37" t="s">
        <v>260</v>
      </c>
      <c r="D250" s="15" t="s">
        <v>115</v>
      </c>
      <c r="E250" s="3" t="s">
        <v>9</v>
      </c>
      <c r="F250" s="4">
        <v>1</v>
      </c>
      <c r="G250" s="5"/>
      <c r="H250" s="5">
        <f>F250*G250</f>
        <v>0</v>
      </c>
    </row>
    <row r="251" spans="2:8" s="43" customFormat="1" ht="15">
      <c r="B251" s="37"/>
      <c r="C251" s="37"/>
      <c r="D251" s="15"/>
      <c r="E251" s="3"/>
      <c r="F251" s="4"/>
      <c r="G251" s="5"/>
      <c r="H251" s="5"/>
    </row>
    <row r="252" spans="2:8" s="43" customFormat="1" ht="67.5" customHeight="1">
      <c r="B252" s="37"/>
      <c r="C252" s="37" t="s">
        <v>261</v>
      </c>
      <c r="D252" s="15" t="s">
        <v>116</v>
      </c>
      <c r="E252" s="3" t="s">
        <v>9</v>
      </c>
      <c r="F252" s="4">
        <v>2</v>
      </c>
      <c r="G252" s="5"/>
      <c r="H252" s="5">
        <f>F252*G252</f>
        <v>0</v>
      </c>
    </row>
    <row r="253" spans="2:8" s="43" customFormat="1" ht="15">
      <c r="B253" s="21"/>
      <c r="C253" s="37"/>
      <c r="D253" s="15"/>
      <c r="E253" s="3"/>
      <c r="F253" s="4"/>
      <c r="G253" s="5"/>
      <c r="H253" s="5"/>
    </row>
    <row r="254" spans="2:8" s="43" customFormat="1" ht="78.75" customHeight="1">
      <c r="B254" s="37"/>
      <c r="C254" s="37" t="s">
        <v>262</v>
      </c>
      <c r="D254" s="15" t="s">
        <v>117</v>
      </c>
      <c r="E254" s="3"/>
      <c r="F254" s="4"/>
      <c r="G254" s="5"/>
      <c r="H254" s="5"/>
    </row>
    <row r="255" spans="2:8" s="43" customFormat="1" ht="15">
      <c r="B255" s="37"/>
      <c r="C255" s="37"/>
      <c r="D255" s="15" t="s">
        <v>118</v>
      </c>
      <c r="E255" s="3" t="s">
        <v>9</v>
      </c>
      <c r="F255" s="4">
        <v>2</v>
      </c>
      <c r="G255" s="5"/>
      <c r="H255" s="5">
        <f>F255*G255</f>
        <v>0</v>
      </c>
    </row>
    <row r="256" spans="2:8" s="43" customFormat="1" ht="15">
      <c r="B256" s="37"/>
      <c r="C256" s="37"/>
      <c r="D256" s="15" t="s">
        <v>119</v>
      </c>
      <c r="E256" s="3" t="s">
        <v>9</v>
      </c>
      <c r="F256" s="4">
        <v>1</v>
      </c>
      <c r="G256" s="5"/>
      <c r="H256" s="5">
        <f>F256*G256</f>
        <v>0</v>
      </c>
    </row>
    <row r="257" spans="2:8" s="43" customFormat="1" ht="15">
      <c r="B257" s="37"/>
      <c r="C257" s="37"/>
      <c r="D257" s="47"/>
      <c r="E257" s="3"/>
      <c r="F257" s="4"/>
      <c r="G257" s="5"/>
      <c r="H257" s="5"/>
    </row>
    <row r="258" spans="3:8" s="43" customFormat="1" ht="114.75">
      <c r="C258" s="37" t="s">
        <v>263</v>
      </c>
      <c r="D258" s="15" t="s">
        <v>120</v>
      </c>
      <c r="E258" s="3" t="s">
        <v>11</v>
      </c>
      <c r="F258" s="4">
        <v>30</v>
      </c>
      <c r="G258" s="5"/>
      <c r="H258" s="5">
        <f>F258*G258</f>
        <v>0</v>
      </c>
    </row>
    <row r="259" spans="2:8" s="43" customFormat="1" ht="15">
      <c r="B259" s="37"/>
      <c r="C259" s="37"/>
      <c r="D259" s="15"/>
      <c r="E259" s="3"/>
      <c r="F259" s="4"/>
      <c r="G259" s="5"/>
      <c r="H259" s="5"/>
    </row>
    <row r="260" spans="2:8" s="43" customFormat="1" ht="66.75" customHeight="1">
      <c r="B260" s="37"/>
      <c r="C260" s="37" t="s">
        <v>264</v>
      </c>
      <c r="D260" s="15" t="s">
        <v>121</v>
      </c>
      <c r="E260" s="3" t="s">
        <v>22</v>
      </c>
      <c r="F260" s="4">
        <v>3.7</v>
      </c>
      <c r="G260" s="5"/>
      <c r="H260" s="5">
        <f>F260*G260</f>
        <v>0</v>
      </c>
    </row>
    <row r="261" spans="2:8" s="43" customFormat="1" ht="15">
      <c r="B261" s="37"/>
      <c r="C261" s="37"/>
      <c r="D261" s="15"/>
      <c r="E261" s="3"/>
      <c r="F261" s="4"/>
      <c r="G261" s="5"/>
      <c r="H261" s="5"/>
    </row>
    <row r="262" spans="2:8" s="43" customFormat="1" ht="51">
      <c r="B262" s="37"/>
      <c r="C262" s="37" t="s">
        <v>265</v>
      </c>
      <c r="D262" s="15" t="s">
        <v>122</v>
      </c>
      <c r="E262" s="3" t="s">
        <v>22</v>
      </c>
      <c r="F262" s="4">
        <v>1.8</v>
      </c>
      <c r="G262" s="5"/>
      <c r="H262" s="5">
        <f>F262*G262</f>
        <v>0</v>
      </c>
    </row>
    <row r="263" spans="2:8" s="43" customFormat="1" ht="15.75" thickBot="1">
      <c r="B263" s="37"/>
      <c r="C263" s="45"/>
      <c r="D263" s="24"/>
      <c r="E263" s="25"/>
      <c r="F263" s="26"/>
      <c r="G263" s="26"/>
      <c r="H263" s="26"/>
    </row>
    <row r="264" spans="2:8" s="43" customFormat="1" ht="15">
      <c r="B264" s="38"/>
      <c r="C264" s="370" t="s">
        <v>134</v>
      </c>
      <c r="D264" s="370"/>
      <c r="E264" s="29"/>
      <c r="F264" s="30"/>
      <c r="G264" s="30"/>
      <c r="H264" s="30">
        <f>SUM(H203:H263)</f>
        <v>0</v>
      </c>
    </row>
    <row r="266" spans="1:8" ht="15.75">
      <c r="A266" s="52"/>
      <c r="B266" s="10" t="s">
        <v>266</v>
      </c>
      <c r="C266" s="10"/>
      <c r="D266" s="10"/>
      <c r="E266" s="10"/>
      <c r="F266" s="10"/>
      <c r="G266" s="61"/>
      <c r="H266" s="61"/>
    </row>
    <row r="267" spans="2:4" ht="15.75">
      <c r="B267" s="7"/>
      <c r="C267" s="7"/>
      <c r="D267" s="8"/>
    </row>
    <row r="268" spans="2:8" ht="15">
      <c r="B268" s="37" t="s">
        <v>5</v>
      </c>
      <c r="C268" s="17" t="s">
        <v>123</v>
      </c>
      <c r="H268" s="5">
        <f>H21</f>
        <v>0</v>
      </c>
    </row>
    <row r="269" spans="2:8" ht="15">
      <c r="B269" s="37" t="s">
        <v>8</v>
      </c>
      <c r="C269" s="17" t="s">
        <v>124</v>
      </c>
      <c r="H269" s="5">
        <f>H81</f>
        <v>0</v>
      </c>
    </row>
    <row r="270" spans="2:8" ht="15">
      <c r="B270" s="37" t="s">
        <v>10</v>
      </c>
      <c r="C270" s="17" t="s">
        <v>125</v>
      </c>
      <c r="H270" s="5">
        <f>H105</f>
        <v>0</v>
      </c>
    </row>
    <row r="271" spans="2:8" ht="15">
      <c r="B271" s="37" t="s">
        <v>12</v>
      </c>
      <c r="C271" s="17" t="s">
        <v>126</v>
      </c>
      <c r="H271" s="5">
        <f>H123</f>
        <v>0</v>
      </c>
    </row>
    <row r="272" spans="2:8" ht="15">
      <c r="B272" s="37" t="s">
        <v>13</v>
      </c>
      <c r="C272" s="17" t="s">
        <v>127</v>
      </c>
      <c r="H272" s="5">
        <f>H141</f>
        <v>0</v>
      </c>
    </row>
    <row r="273" spans="2:8" ht="15">
      <c r="B273" s="37" t="s">
        <v>267</v>
      </c>
      <c r="C273" s="17" t="s">
        <v>128</v>
      </c>
      <c r="H273" s="5">
        <f>H153</f>
        <v>0</v>
      </c>
    </row>
    <row r="274" spans="2:8" ht="15">
      <c r="B274" s="37" t="s">
        <v>268</v>
      </c>
      <c r="C274" s="17" t="s">
        <v>129</v>
      </c>
      <c r="H274" s="5">
        <f>H165</f>
        <v>0</v>
      </c>
    </row>
    <row r="275" spans="2:8" ht="15">
      <c r="B275" s="37" t="s">
        <v>269</v>
      </c>
      <c r="C275" s="17" t="s">
        <v>130</v>
      </c>
      <c r="H275" s="5">
        <f>H181</f>
        <v>0</v>
      </c>
    </row>
    <row r="276" spans="2:8" ht="15">
      <c r="B276" s="37" t="s">
        <v>270</v>
      </c>
      <c r="C276" s="17" t="s">
        <v>131</v>
      </c>
      <c r="H276" s="5">
        <f>H189</f>
        <v>0</v>
      </c>
    </row>
    <row r="277" spans="2:8" ht="15">
      <c r="B277" s="37" t="s">
        <v>271</v>
      </c>
      <c r="C277" s="17" t="s">
        <v>132</v>
      </c>
      <c r="H277" s="5">
        <f>H197</f>
        <v>0</v>
      </c>
    </row>
    <row r="278" spans="2:8" ht="15">
      <c r="B278" s="37" t="s">
        <v>272</v>
      </c>
      <c r="C278" s="17" t="s">
        <v>133</v>
      </c>
      <c r="F278" s="5"/>
      <c r="H278" s="5">
        <f>H264</f>
        <v>0</v>
      </c>
    </row>
    <row r="279" spans="2:8" ht="15.75" thickBot="1">
      <c r="B279" s="45"/>
      <c r="C279" s="41"/>
      <c r="D279" s="59"/>
      <c r="E279" s="25"/>
      <c r="F279" s="26"/>
      <c r="G279" s="26"/>
      <c r="H279" s="26"/>
    </row>
    <row r="280" spans="2:8" ht="15">
      <c r="B280" s="373" t="s">
        <v>273</v>
      </c>
      <c r="C280" s="373"/>
      <c r="D280" s="373"/>
      <c r="H280" s="5">
        <f>SUM(H268:H279)</f>
        <v>0</v>
      </c>
    </row>
    <row r="281" spans="2:4" ht="15">
      <c r="B281" s="17"/>
      <c r="C281" s="17"/>
      <c r="D281" s="17"/>
    </row>
    <row r="283" spans="1:8" ht="15.75">
      <c r="A283" s="18" t="s">
        <v>274</v>
      </c>
      <c r="B283" s="56" t="s">
        <v>449</v>
      </c>
      <c r="C283" s="56"/>
      <c r="D283" s="57"/>
      <c r="E283" s="11"/>
      <c r="F283" s="58"/>
      <c r="G283" s="12"/>
      <c r="H283" s="12"/>
    </row>
    <row r="284" spans="2:4" ht="15.75">
      <c r="B284" s="7"/>
      <c r="C284" s="7"/>
      <c r="D284" s="8"/>
    </row>
    <row r="285" spans="1:8" s="49" customFormat="1" ht="15.75">
      <c r="A285" s="52"/>
      <c r="B285" s="18" t="s">
        <v>275</v>
      </c>
      <c r="C285" s="53" t="s">
        <v>276</v>
      </c>
      <c r="D285" s="52"/>
      <c r="E285" s="11"/>
      <c r="F285" s="53"/>
      <c r="G285" s="12"/>
      <c r="H285" s="12"/>
    </row>
    <row r="286" spans="2:8" ht="15.75">
      <c r="B286" s="7"/>
      <c r="C286" s="7"/>
      <c r="D286" s="8"/>
      <c r="F286" s="193" t="s">
        <v>143</v>
      </c>
      <c r="G286" s="194" t="s">
        <v>3</v>
      </c>
      <c r="H286" s="194" t="s">
        <v>4</v>
      </c>
    </row>
    <row r="287" spans="3:8" ht="38.25">
      <c r="C287" s="14" t="s">
        <v>278</v>
      </c>
      <c r="D287" s="15" t="s">
        <v>277</v>
      </c>
      <c r="E287" s="62" t="s">
        <v>11</v>
      </c>
      <c r="F287" s="63">
        <v>40.8</v>
      </c>
      <c r="G287" s="62"/>
      <c r="H287" s="62">
        <f>F287*G287</f>
        <v>0</v>
      </c>
    </row>
    <row r="288" spans="3:4" ht="15">
      <c r="C288" s="14"/>
      <c r="D288" s="15"/>
    </row>
    <row r="289" spans="3:8" ht="26.25">
      <c r="C289" s="14" t="s">
        <v>284</v>
      </c>
      <c r="D289" s="64" t="s">
        <v>279</v>
      </c>
      <c r="E289" s="62" t="s">
        <v>11</v>
      </c>
      <c r="F289" s="62">
        <v>24.7</v>
      </c>
      <c r="G289" s="62"/>
      <c r="H289" s="62">
        <f>F289*G289</f>
        <v>0</v>
      </c>
    </row>
    <row r="290" spans="3:8" ht="15">
      <c r="C290" s="14"/>
      <c r="D290" s="64"/>
      <c r="E290" s="62"/>
      <c r="F290" s="62"/>
      <c r="G290" s="62"/>
      <c r="H290" s="62"/>
    </row>
    <row r="291" spans="3:8" ht="51.75">
      <c r="C291" s="14" t="s">
        <v>285</v>
      </c>
      <c r="D291" s="64" t="s">
        <v>280</v>
      </c>
      <c r="E291" s="62" t="s">
        <v>11</v>
      </c>
      <c r="F291" s="62">
        <v>24.7</v>
      </c>
      <c r="G291" s="62"/>
      <c r="H291" s="62">
        <f>F291*G291</f>
        <v>0</v>
      </c>
    </row>
    <row r="292" spans="3:8" ht="15">
      <c r="C292" s="14"/>
      <c r="D292" s="64"/>
      <c r="E292" s="62"/>
      <c r="F292" s="62"/>
      <c r="G292" s="62"/>
      <c r="H292" s="62"/>
    </row>
    <row r="293" spans="3:8" ht="26.25">
      <c r="C293" s="14" t="s">
        <v>286</v>
      </c>
      <c r="D293" s="64" t="s">
        <v>281</v>
      </c>
      <c r="E293" s="62" t="s">
        <v>15</v>
      </c>
      <c r="F293" s="63">
        <v>8.4</v>
      </c>
      <c r="G293" s="62"/>
      <c r="H293" s="62">
        <f>F293*G293</f>
        <v>0</v>
      </c>
    </row>
    <row r="294" spans="3:8" ht="15">
      <c r="C294" s="14"/>
      <c r="D294" s="64"/>
      <c r="E294" s="62"/>
      <c r="F294" s="62"/>
      <c r="G294" s="62"/>
      <c r="H294" s="62"/>
    </row>
    <row r="295" spans="3:8" ht="15">
      <c r="C295" s="14" t="s">
        <v>287</v>
      </c>
      <c r="D295" s="66" t="s">
        <v>282</v>
      </c>
      <c r="E295" s="62" t="s">
        <v>15</v>
      </c>
      <c r="F295" s="63">
        <v>3.385</v>
      </c>
      <c r="G295" s="62"/>
      <c r="H295" s="62">
        <f>F295*G295</f>
        <v>0</v>
      </c>
    </row>
    <row r="296" spans="3:8" ht="15">
      <c r="C296" s="14"/>
      <c r="D296" s="64"/>
      <c r="E296" s="62"/>
      <c r="F296" s="63"/>
      <c r="G296" s="62"/>
      <c r="H296" s="62"/>
    </row>
    <row r="297" spans="3:8" ht="38.25">
      <c r="C297" s="14" t="s">
        <v>288</v>
      </c>
      <c r="D297" s="66" t="s">
        <v>283</v>
      </c>
      <c r="E297" s="62" t="s">
        <v>15</v>
      </c>
      <c r="F297" s="63">
        <v>1.4976</v>
      </c>
      <c r="G297" s="62"/>
      <c r="H297" s="62">
        <f>F297*G297</f>
        <v>0</v>
      </c>
    </row>
    <row r="298" spans="2:8" s="43" customFormat="1" ht="15.75" thickBot="1">
      <c r="B298" s="37"/>
      <c r="C298" s="45"/>
      <c r="D298" s="24"/>
      <c r="E298" s="25"/>
      <c r="F298" s="26"/>
      <c r="G298" s="26"/>
      <c r="H298" s="26"/>
    </row>
    <row r="299" spans="2:8" s="43" customFormat="1" ht="15">
      <c r="B299" s="38"/>
      <c r="C299" s="370" t="s">
        <v>16</v>
      </c>
      <c r="D299" s="370"/>
      <c r="E299" s="29"/>
      <c r="F299" s="30"/>
      <c r="G299" s="30"/>
      <c r="H299" s="30">
        <f>SUM(H287:H298)</f>
        <v>0</v>
      </c>
    </row>
    <row r="300" spans="2:8" s="43" customFormat="1" ht="15">
      <c r="B300" s="38"/>
      <c r="C300" s="39"/>
      <c r="D300" s="39"/>
      <c r="E300" s="29"/>
      <c r="F300" s="30"/>
      <c r="G300" s="30"/>
      <c r="H300" s="30"/>
    </row>
    <row r="301" spans="1:8" s="49" customFormat="1" ht="15.75">
      <c r="A301" s="52"/>
      <c r="B301" s="18" t="s">
        <v>289</v>
      </c>
      <c r="C301" s="53" t="s">
        <v>291</v>
      </c>
      <c r="D301" s="52"/>
      <c r="E301" s="11"/>
      <c r="F301" s="53"/>
      <c r="G301" s="12"/>
      <c r="H301" s="12"/>
    </row>
    <row r="302" spans="2:8" ht="15.75">
      <c r="B302" s="7"/>
      <c r="C302" s="7"/>
      <c r="D302" s="8"/>
      <c r="F302" s="193" t="s">
        <v>143</v>
      </c>
      <c r="G302" s="194" t="s">
        <v>3</v>
      </c>
      <c r="H302" s="194" t="s">
        <v>4</v>
      </c>
    </row>
    <row r="303" spans="2:8" ht="25.5">
      <c r="B303" s="7"/>
      <c r="C303" s="7"/>
      <c r="D303" s="67" t="s">
        <v>298</v>
      </c>
      <c r="G303" s="54"/>
      <c r="H303" s="54"/>
    </row>
    <row r="304" spans="2:8" ht="15.75">
      <c r="B304" s="7"/>
      <c r="C304" s="7"/>
      <c r="D304" s="8"/>
      <c r="G304" s="54"/>
      <c r="H304" s="54"/>
    </row>
    <row r="305" spans="3:8" ht="38.25">
      <c r="C305" s="14" t="s">
        <v>290</v>
      </c>
      <c r="D305" s="66" t="s">
        <v>292</v>
      </c>
      <c r="E305" s="62" t="s">
        <v>15</v>
      </c>
      <c r="F305" s="62">
        <v>1.8</v>
      </c>
      <c r="G305" s="62"/>
      <c r="H305" s="62">
        <f>F305*G305</f>
        <v>0</v>
      </c>
    </row>
    <row r="306" spans="3:8" ht="15">
      <c r="C306" s="14"/>
      <c r="D306" s="64"/>
      <c r="E306" s="62"/>
      <c r="F306" s="62"/>
      <c r="G306" s="62"/>
      <c r="H306" s="62"/>
    </row>
    <row r="307" spans="3:8" ht="56.25" customHeight="1">
      <c r="C307" s="14" t="s">
        <v>299</v>
      </c>
      <c r="D307" s="66" t="s">
        <v>293</v>
      </c>
      <c r="E307" s="62" t="s">
        <v>15</v>
      </c>
      <c r="F307" s="62">
        <v>2.3</v>
      </c>
      <c r="G307" s="62"/>
      <c r="H307" s="62">
        <f>F307*G307</f>
        <v>0</v>
      </c>
    </row>
    <row r="308" spans="3:8" ht="15">
      <c r="C308" s="14"/>
      <c r="D308" s="64"/>
      <c r="E308" s="62"/>
      <c r="F308" s="62"/>
      <c r="G308" s="62"/>
      <c r="H308" s="62"/>
    </row>
    <row r="309" spans="3:8" ht="41.25" customHeight="1">
      <c r="C309" s="14" t="s">
        <v>300</v>
      </c>
      <c r="D309" s="66" t="s">
        <v>294</v>
      </c>
      <c r="E309" s="62" t="s">
        <v>15</v>
      </c>
      <c r="F309" s="62">
        <v>0.9</v>
      </c>
      <c r="G309" s="62"/>
      <c r="H309" s="62">
        <f>F309*G309</f>
        <v>0</v>
      </c>
    </row>
    <row r="310" spans="3:8" ht="15">
      <c r="C310" s="14"/>
      <c r="D310" s="64"/>
      <c r="E310" s="62"/>
      <c r="F310" s="62"/>
      <c r="G310" s="62"/>
      <c r="H310" s="62"/>
    </row>
    <row r="311" spans="3:8" ht="26.25">
      <c r="C311" s="14" t="s">
        <v>301</v>
      </c>
      <c r="D311" s="64" t="s">
        <v>295</v>
      </c>
      <c r="E311" s="62" t="s">
        <v>15</v>
      </c>
      <c r="F311" s="62">
        <v>0.5</v>
      </c>
      <c r="G311" s="62"/>
      <c r="H311" s="62">
        <f>F311*G311</f>
        <v>0</v>
      </c>
    </row>
    <row r="312" spans="3:8" ht="15">
      <c r="C312" s="14"/>
      <c r="D312" s="64"/>
      <c r="E312" s="62"/>
      <c r="F312" s="62"/>
      <c r="G312" s="62"/>
      <c r="H312" s="62"/>
    </row>
    <row r="313" spans="3:8" ht="51.75">
      <c r="C313" s="14" t="s">
        <v>302</v>
      </c>
      <c r="D313" s="64" t="s">
        <v>296</v>
      </c>
      <c r="E313" s="62" t="s">
        <v>15</v>
      </c>
      <c r="F313" s="62">
        <v>5.1</v>
      </c>
      <c r="G313" s="62"/>
      <c r="H313" s="62">
        <f>F313*G313</f>
        <v>0</v>
      </c>
    </row>
    <row r="314" spans="3:8" ht="15">
      <c r="C314" s="14"/>
      <c r="D314" s="64"/>
      <c r="E314" s="62"/>
      <c r="F314" s="62"/>
      <c r="G314" s="62"/>
      <c r="H314" s="62"/>
    </row>
    <row r="315" spans="3:8" ht="26.25">
      <c r="C315" s="14" t="s">
        <v>303</v>
      </c>
      <c r="D315" s="64" t="s">
        <v>297</v>
      </c>
      <c r="E315" s="62" t="s">
        <v>15</v>
      </c>
      <c r="F315" s="63">
        <v>0.384</v>
      </c>
      <c r="G315" s="62"/>
      <c r="H315" s="62">
        <f>F315*G315</f>
        <v>0</v>
      </c>
    </row>
    <row r="316" spans="2:8" s="43" customFormat="1" ht="15.75" thickBot="1">
      <c r="B316" s="37"/>
      <c r="C316" s="45"/>
      <c r="D316" s="24"/>
      <c r="E316" s="25"/>
      <c r="F316" s="26"/>
      <c r="G316" s="26"/>
      <c r="H316" s="26"/>
    </row>
    <row r="317" spans="2:8" s="43" customFormat="1" ht="15">
      <c r="B317" s="38"/>
      <c r="C317" s="370" t="s">
        <v>304</v>
      </c>
      <c r="D317" s="370"/>
      <c r="E317" s="29"/>
      <c r="F317" s="30"/>
      <c r="G317" s="30"/>
      <c r="H317" s="30">
        <f>SUM(H305:H316)</f>
        <v>0</v>
      </c>
    </row>
    <row r="318" spans="2:8" s="43" customFormat="1" ht="15">
      <c r="B318" s="38"/>
      <c r="C318" s="39"/>
      <c r="D318" s="39"/>
      <c r="E318" s="29"/>
      <c r="F318" s="30"/>
      <c r="G318" s="30"/>
      <c r="H318" s="30"/>
    </row>
    <row r="319" spans="1:8" s="49" customFormat="1" ht="15.75">
      <c r="A319" s="52"/>
      <c r="B319" s="18" t="s">
        <v>305</v>
      </c>
      <c r="C319" s="53" t="s">
        <v>156</v>
      </c>
      <c r="D319" s="52"/>
      <c r="E319" s="11"/>
      <c r="F319" s="53"/>
      <c r="G319" s="12"/>
      <c r="H319" s="12"/>
    </row>
    <row r="320" spans="2:8" ht="15.75">
      <c r="B320" s="7"/>
      <c r="C320" s="7"/>
      <c r="D320" s="8"/>
      <c r="F320" s="193" t="s">
        <v>143</v>
      </c>
      <c r="G320" s="194" t="s">
        <v>3</v>
      </c>
      <c r="H320" s="194" t="s">
        <v>4</v>
      </c>
    </row>
    <row r="321" spans="3:8" ht="64.5">
      <c r="C321" s="14" t="s">
        <v>306</v>
      </c>
      <c r="D321" s="64" t="s">
        <v>307</v>
      </c>
      <c r="E321" s="62" t="s">
        <v>308</v>
      </c>
      <c r="F321" s="62">
        <v>76</v>
      </c>
      <c r="G321" s="62"/>
      <c r="H321" s="62">
        <f>F321*G321</f>
        <v>0</v>
      </c>
    </row>
    <row r="322" spans="4:8" ht="15">
      <c r="D322" s="64"/>
      <c r="E322" s="62"/>
      <c r="F322" s="62"/>
      <c r="G322" s="62"/>
      <c r="H322" s="62"/>
    </row>
    <row r="323" spans="3:8" ht="64.5">
      <c r="C323" s="14" t="s">
        <v>315</v>
      </c>
      <c r="D323" s="64" t="s">
        <v>309</v>
      </c>
      <c r="E323" s="62" t="s">
        <v>308</v>
      </c>
      <c r="F323" s="62">
        <v>44</v>
      </c>
      <c r="G323" s="62"/>
      <c r="H323" s="62">
        <f>F323*G323</f>
        <v>0</v>
      </c>
    </row>
    <row r="324" spans="4:8" ht="15">
      <c r="D324" s="64"/>
      <c r="E324" s="62"/>
      <c r="F324" s="62"/>
      <c r="G324" s="62"/>
      <c r="H324" s="62"/>
    </row>
    <row r="325" spans="3:8" ht="38.25">
      <c r="C325" s="14" t="s">
        <v>316</v>
      </c>
      <c r="D325" s="66" t="s">
        <v>310</v>
      </c>
      <c r="E325" s="62" t="s">
        <v>308</v>
      </c>
      <c r="F325" s="62">
        <v>76</v>
      </c>
      <c r="G325" s="62"/>
      <c r="H325" s="62">
        <f>F325*G325</f>
        <v>0</v>
      </c>
    </row>
    <row r="326" spans="4:8" ht="15">
      <c r="D326" s="66"/>
      <c r="E326" s="62"/>
      <c r="F326" s="62"/>
      <c r="G326" s="62"/>
      <c r="H326" s="62"/>
    </row>
    <row r="327" spans="3:8" ht="63.75">
      <c r="C327" s="14" t="s">
        <v>317</v>
      </c>
      <c r="D327" s="66" t="s">
        <v>311</v>
      </c>
      <c r="E327" s="62" t="s">
        <v>15</v>
      </c>
      <c r="F327" s="62">
        <v>12.5</v>
      </c>
      <c r="G327" s="62"/>
      <c r="H327" s="62">
        <f>F327*G327</f>
        <v>0</v>
      </c>
    </row>
    <row r="328" spans="4:8" ht="15">
      <c r="D328" s="64"/>
      <c r="E328" s="62"/>
      <c r="F328" s="62"/>
      <c r="G328" s="62"/>
      <c r="H328" s="62"/>
    </row>
    <row r="329" spans="3:8" ht="64.5">
      <c r="C329" s="14" t="s">
        <v>318</v>
      </c>
      <c r="D329" s="64" t="s">
        <v>312</v>
      </c>
      <c r="E329" s="62" t="s">
        <v>15</v>
      </c>
      <c r="F329" s="63">
        <v>22.96</v>
      </c>
      <c r="G329" s="62"/>
      <c r="H329" s="62">
        <f>F329*G329</f>
        <v>0</v>
      </c>
    </row>
    <row r="330" spans="4:8" ht="15">
      <c r="D330" s="64"/>
      <c r="E330" s="62"/>
      <c r="F330" s="63"/>
      <c r="G330" s="62"/>
      <c r="H330" s="62"/>
    </row>
    <row r="331" spans="3:8" ht="63.75">
      <c r="C331" s="14" t="s">
        <v>319</v>
      </c>
      <c r="D331" s="66" t="s">
        <v>313</v>
      </c>
      <c r="E331" s="62" t="s">
        <v>15</v>
      </c>
      <c r="F331" s="63">
        <v>1.14</v>
      </c>
      <c r="G331" s="62"/>
      <c r="H331" s="62">
        <f>F331*G331</f>
        <v>0</v>
      </c>
    </row>
    <row r="332" spans="4:8" ht="15">
      <c r="D332" s="66"/>
      <c r="E332" s="62"/>
      <c r="F332" s="63"/>
      <c r="G332" s="62"/>
      <c r="H332" s="62"/>
    </row>
    <row r="333" spans="3:8" ht="25.5">
      <c r="C333" s="14" t="s">
        <v>320</v>
      </c>
      <c r="D333" s="66" t="s">
        <v>314</v>
      </c>
      <c r="E333" s="62" t="s">
        <v>308</v>
      </c>
      <c r="F333" s="63">
        <v>6</v>
      </c>
      <c r="G333" s="62"/>
      <c r="H333" s="62">
        <f>F333*G333</f>
        <v>0</v>
      </c>
    </row>
    <row r="334" spans="2:8" s="43" customFormat="1" ht="15.75" thickBot="1">
      <c r="B334" s="37"/>
      <c r="C334" s="45"/>
      <c r="D334" s="24"/>
      <c r="E334" s="25"/>
      <c r="F334" s="26"/>
      <c r="G334" s="26"/>
      <c r="H334" s="26"/>
    </row>
    <row r="335" spans="2:8" s="43" customFormat="1" ht="15">
      <c r="B335" s="38"/>
      <c r="C335" s="370" t="s">
        <v>47</v>
      </c>
      <c r="D335" s="370"/>
      <c r="E335" s="29"/>
      <c r="F335" s="30"/>
      <c r="G335" s="30"/>
      <c r="H335" s="30">
        <f>SUM(H321:H334)</f>
        <v>0</v>
      </c>
    </row>
    <row r="336" spans="2:8" s="43" customFormat="1" ht="15">
      <c r="B336" s="38"/>
      <c r="C336" s="39"/>
      <c r="D336" s="39"/>
      <c r="E336" s="29"/>
      <c r="F336" s="30"/>
      <c r="G336" s="30"/>
      <c r="H336" s="30"/>
    </row>
    <row r="337" spans="1:8" s="49" customFormat="1" ht="15.75">
      <c r="A337" s="52"/>
      <c r="B337" s="18" t="s">
        <v>321</v>
      </c>
      <c r="C337" s="53" t="s">
        <v>322</v>
      </c>
      <c r="D337" s="52"/>
      <c r="E337" s="11"/>
      <c r="F337" s="53"/>
      <c r="G337" s="12"/>
      <c r="H337" s="12"/>
    </row>
    <row r="338" spans="2:8" ht="15.75">
      <c r="B338" s="7"/>
      <c r="C338" s="7"/>
      <c r="D338" s="8"/>
      <c r="F338" s="193" t="s">
        <v>143</v>
      </c>
      <c r="G338" s="194" t="s">
        <v>3</v>
      </c>
      <c r="H338" s="194" t="s">
        <v>4</v>
      </c>
    </row>
    <row r="339" spans="2:8" ht="51.75">
      <c r="B339" s="7"/>
      <c r="C339" s="7"/>
      <c r="D339" s="65" t="s">
        <v>337</v>
      </c>
      <c r="G339" s="54"/>
      <c r="H339" s="54"/>
    </row>
    <row r="340" spans="2:8" ht="15.75">
      <c r="B340" s="7"/>
      <c r="C340" s="7"/>
      <c r="D340" s="65"/>
      <c r="G340" s="54"/>
      <c r="H340" s="54"/>
    </row>
    <row r="341" spans="2:8" ht="15.75">
      <c r="B341" s="7"/>
      <c r="C341" s="7"/>
      <c r="D341" s="68" t="s">
        <v>338</v>
      </c>
      <c r="G341" s="54"/>
      <c r="H341" s="54"/>
    </row>
    <row r="342" spans="2:8" ht="15.75">
      <c r="B342" s="7"/>
      <c r="C342" s="7"/>
      <c r="D342" s="65"/>
      <c r="G342" s="54"/>
      <c r="H342" s="54"/>
    </row>
    <row r="343" spans="2:8" ht="15" customHeight="1">
      <c r="B343" s="7"/>
      <c r="C343" s="7"/>
      <c r="D343" s="68" t="s">
        <v>339</v>
      </c>
      <c r="G343" s="54"/>
      <c r="H343" s="54"/>
    </row>
    <row r="344" spans="2:8" ht="15" customHeight="1">
      <c r="B344" s="7"/>
      <c r="C344" s="7"/>
      <c r="D344" s="68"/>
      <c r="G344" s="54"/>
      <c r="H344" s="54"/>
    </row>
    <row r="345" spans="3:8" ht="54" customHeight="1">
      <c r="C345" s="14" t="s">
        <v>323</v>
      </c>
      <c r="D345" s="66" t="s">
        <v>324</v>
      </c>
      <c r="E345" s="62" t="s">
        <v>68</v>
      </c>
      <c r="F345" s="62">
        <v>34.8</v>
      </c>
      <c r="G345" s="62"/>
      <c r="H345" s="62">
        <f>F345*G345</f>
        <v>0</v>
      </c>
    </row>
    <row r="346" spans="4:8" ht="15">
      <c r="D346" s="64"/>
      <c r="E346" s="62"/>
      <c r="F346" s="62"/>
      <c r="G346" s="62"/>
      <c r="H346" s="62"/>
    </row>
    <row r="347" spans="3:8" ht="76.5">
      <c r="C347" s="14" t="s">
        <v>331</v>
      </c>
      <c r="D347" s="66" t="s">
        <v>1254</v>
      </c>
      <c r="E347" s="62" t="s">
        <v>68</v>
      </c>
      <c r="F347" s="62">
        <v>8.3</v>
      </c>
      <c r="G347" s="62"/>
      <c r="H347" s="62">
        <f>F347*G347</f>
        <v>0</v>
      </c>
    </row>
    <row r="348" spans="4:8" ht="15">
      <c r="D348" s="66"/>
      <c r="E348" s="62"/>
      <c r="F348" s="62"/>
      <c r="G348" s="62"/>
      <c r="H348" s="62"/>
    </row>
    <row r="349" spans="3:8" ht="25.5">
      <c r="C349" s="14" t="s">
        <v>332</v>
      </c>
      <c r="D349" s="66" t="s">
        <v>325</v>
      </c>
      <c r="E349" s="62" t="s">
        <v>68</v>
      </c>
      <c r="F349" s="62">
        <v>4.5</v>
      </c>
      <c r="G349" s="62"/>
      <c r="H349" s="62">
        <f>F349*G349</f>
        <v>0</v>
      </c>
    </row>
    <row r="350" spans="4:8" ht="15">
      <c r="D350" s="66"/>
      <c r="E350" s="62"/>
      <c r="F350" s="62"/>
      <c r="G350" s="62"/>
      <c r="H350" s="62"/>
    </row>
    <row r="351" spans="3:8" ht="105.75" customHeight="1">
      <c r="C351" s="14" t="s">
        <v>333</v>
      </c>
      <c r="D351" s="66" t="s">
        <v>326</v>
      </c>
      <c r="E351" s="62" t="s">
        <v>68</v>
      </c>
      <c r="F351" s="62">
        <v>48</v>
      </c>
      <c r="G351" s="62"/>
      <c r="H351" s="62">
        <f>F351*G351</f>
        <v>0</v>
      </c>
    </row>
    <row r="352" spans="4:8" ht="15">
      <c r="D352" s="64"/>
      <c r="E352" s="62"/>
      <c r="F352" s="62"/>
      <c r="G352" s="62"/>
      <c r="H352" s="62"/>
    </row>
    <row r="353" spans="3:8" ht="15">
      <c r="C353" s="14" t="s">
        <v>334</v>
      </c>
      <c r="D353" s="66" t="s">
        <v>327</v>
      </c>
      <c r="E353" s="62"/>
      <c r="F353" s="62"/>
      <c r="G353" s="62"/>
      <c r="H353" s="62"/>
    </row>
    <row r="354" spans="4:8" ht="25.5">
      <c r="D354" s="66" t="s">
        <v>328</v>
      </c>
      <c r="E354" s="62" t="s">
        <v>68</v>
      </c>
      <c r="F354" s="62">
        <v>6.4</v>
      </c>
      <c r="G354" s="62"/>
      <c r="H354" s="62">
        <f>F354*G354</f>
        <v>0</v>
      </c>
    </row>
    <row r="355" spans="4:8" ht="25.5">
      <c r="D355" s="66" t="s">
        <v>329</v>
      </c>
      <c r="E355" s="62" t="s">
        <v>68</v>
      </c>
      <c r="F355" s="62">
        <v>27</v>
      </c>
      <c r="G355" s="62"/>
      <c r="H355" s="62">
        <f>F355*G355</f>
        <v>0</v>
      </c>
    </row>
    <row r="356" spans="4:8" ht="15">
      <c r="D356" s="66"/>
      <c r="E356" s="62"/>
      <c r="F356" s="62"/>
      <c r="G356" s="62"/>
      <c r="H356" s="62"/>
    </row>
    <row r="357" spans="3:8" ht="38.25">
      <c r="C357" s="14" t="s">
        <v>335</v>
      </c>
      <c r="D357" s="66" t="s">
        <v>330</v>
      </c>
      <c r="E357" s="62" t="s">
        <v>11</v>
      </c>
      <c r="F357" s="62">
        <v>18.8</v>
      </c>
      <c r="G357" s="62"/>
      <c r="H357" s="62">
        <f>F357*G357</f>
        <v>0</v>
      </c>
    </row>
    <row r="359" ht="15">
      <c r="D359" s="68" t="s">
        <v>340</v>
      </c>
    </row>
    <row r="361" spans="3:8" ht="81.75" customHeight="1">
      <c r="C361" s="14" t="s">
        <v>336</v>
      </c>
      <c r="D361" s="66" t="s">
        <v>341</v>
      </c>
      <c r="E361" s="62" t="s">
        <v>68</v>
      </c>
      <c r="F361" s="62">
        <v>14.1</v>
      </c>
      <c r="G361" s="62"/>
      <c r="H361" s="62">
        <f>F361*G361</f>
        <v>0</v>
      </c>
    </row>
    <row r="362" spans="4:8" ht="15">
      <c r="D362" s="64"/>
      <c r="E362" s="62"/>
      <c r="F362" s="62"/>
      <c r="G362" s="62"/>
      <c r="H362" s="62"/>
    </row>
    <row r="363" spans="3:8" ht="26.25">
      <c r="C363" s="14" t="s">
        <v>345</v>
      </c>
      <c r="D363" s="64" t="s">
        <v>342</v>
      </c>
      <c r="E363" s="62" t="s">
        <v>68</v>
      </c>
      <c r="F363" s="62">
        <v>7.4</v>
      </c>
      <c r="G363" s="62"/>
      <c r="H363" s="62">
        <f>F363*G363</f>
        <v>0</v>
      </c>
    </row>
    <row r="364" spans="4:8" ht="15">
      <c r="D364" s="64"/>
      <c r="E364" s="62"/>
      <c r="F364" s="62"/>
      <c r="G364" s="62"/>
      <c r="H364" s="62"/>
    </row>
    <row r="365" spans="3:8" ht="102.75">
      <c r="C365" s="14" t="s">
        <v>346</v>
      </c>
      <c r="D365" s="64" t="s">
        <v>343</v>
      </c>
      <c r="E365" s="62" t="s">
        <v>68</v>
      </c>
      <c r="F365" s="62">
        <v>34.1</v>
      </c>
      <c r="G365" s="62"/>
      <c r="H365" s="62">
        <f>F365*G365</f>
        <v>0</v>
      </c>
    </row>
    <row r="366" spans="4:8" ht="15">
      <c r="D366" s="64"/>
      <c r="E366" s="62"/>
      <c r="F366" s="62"/>
      <c r="G366" s="62"/>
      <c r="H366" s="62"/>
    </row>
    <row r="367" spans="3:8" ht="51.75">
      <c r="C367" s="14" t="s">
        <v>347</v>
      </c>
      <c r="D367" s="64" t="s">
        <v>344</v>
      </c>
      <c r="E367" s="62" t="s">
        <v>68</v>
      </c>
      <c r="F367" s="62">
        <v>72.6</v>
      </c>
      <c r="G367" s="62"/>
      <c r="H367" s="62">
        <f>F367*G367</f>
        <v>0</v>
      </c>
    </row>
    <row r="368" spans="4:8" ht="15">
      <c r="D368" s="64"/>
      <c r="E368" s="62"/>
      <c r="F368" s="62"/>
      <c r="G368" s="62"/>
      <c r="H368" s="62"/>
    </row>
    <row r="369" spans="3:8" ht="39">
      <c r="C369" s="14" t="s">
        <v>348</v>
      </c>
      <c r="D369" s="64" t="s">
        <v>330</v>
      </c>
      <c r="E369" s="62" t="s">
        <v>11</v>
      </c>
      <c r="F369" s="62">
        <v>33.7</v>
      </c>
      <c r="G369" s="62"/>
      <c r="H369" s="62">
        <f>F369*G369</f>
        <v>0</v>
      </c>
    </row>
    <row r="370" spans="4:8" ht="15">
      <c r="D370" s="64"/>
      <c r="E370" s="62"/>
      <c r="F370" s="62"/>
      <c r="G370" s="62"/>
      <c r="H370" s="62"/>
    </row>
    <row r="371" ht="15">
      <c r="D371" s="68" t="s">
        <v>349</v>
      </c>
    </row>
    <row r="372" ht="15">
      <c r="D372" s="68"/>
    </row>
    <row r="373" spans="3:8" ht="77.25">
      <c r="C373" s="14" t="s">
        <v>350</v>
      </c>
      <c r="D373" s="64" t="s">
        <v>341</v>
      </c>
      <c r="E373" s="62" t="s">
        <v>68</v>
      </c>
      <c r="F373" s="62">
        <v>10.9</v>
      </c>
      <c r="G373" s="62"/>
      <c r="H373" s="62">
        <f>F373*G373</f>
        <v>0</v>
      </c>
    </row>
    <row r="374" spans="4:8" ht="15">
      <c r="D374" s="64"/>
      <c r="E374" s="62"/>
      <c r="F374" s="62"/>
      <c r="G374" s="62"/>
      <c r="H374" s="62"/>
    </row>
    <row r="375" spans="3:8" ht="78.75" customHeight="1">
      <c r="C375" s="14" t="s">
        <v>352</v>
      </c>
      <c r="D375" s="66" t="s">
        <v>351</v>
      </c>
      <c r="E375" s="62" t="s">
        <v>68</v>
      </c>
      <c r="F375" s="62">
        <v>36</v>
      </c>
      <c r="G375" s="62"/>
      <c r="H375" s="62">
        <f>F375*G375</f>
        <v>0</v>
      </c>
    </row>
    <row r="376" spans="4:8" ht="15">
      <c r="D376" s="64"/>
      <c r="E376" s="62"/>
      <c r="F376" s="62"/>
      <c r="G376" s="62"/>
      <c r="H376" s="62"/>
    </row>
    <row r="377" spans="3:8" ht="39">
      <c r="C377" s="14" t="s">
        <v>353</v>
      </c>
      <c r="D377" s="64" t="s">
        <v>330</v>
      </c>
      <c r="E377" s="62" t="s">
        <v>11</v>
      </c>
      <c r="F377" s="62">
        <v>20.5</v>
      </c>
      <c r="G377" s="62"/>
      <c r="H377" s="62">
        <f>F377*G377</f>
        <v>0</v>
      </c>
    </row>
    <row r="378" spans="4:8" ht="15">
      <c r="D378" s="64"/>
      <c r="E378" s="62"/>
      <c r="F378" s="62"/>
      <c r="G378" s="62"/>
      <c r="H378" s="62"/>
    </row>
    <row r="379" ht="15">
      <c r="D379" s="68" t="s">
        <v>354</v>
      </c>
    </row>
    <row r="381" ht="39">
      <c r="D381" s="65" t="s">
        <v>355</v>
      </c>
    </row>
    <row r="383" ht="15">
      <c r="D383" s="68" t="s">
        <v>339</v>
      </c>
    </row>
    <row r="385" spans="3:8" ht="51.75">
      <c r="C385" s="14" t="s">
        <v>356</v>
      </c>
      <c r="D385" s="64" t="s">
        <v>357</v>
      </c>
      <c r="E385" s="62"/>
      <c r="F385" s="62"/>
      <c r="G385" s="62"/>
      <c r="H385" s="62"/>
    </row>
    <row r="386" spans="4:8" ht="15">
      <c r="D386" s="64" t="s">
        <v>358</v>
      </c>
      <c r="E386" s="62" t="s">
        <v>68</v>
      </c>
      <c r="F386" s="62">
        <v>12</v>
      </c>
      <c r="G386" s="62"/>
      <c r="H386" s="62">
        <f>F386*G386</f>
        <v>0</v>
      </c>
    </row>
    <row r="387" spans="4:8" ht="15">
      <c r="D387" s="64" t="s">
        <v>359</v>
      </c>
      <c r="E387" s="62" t="s">
        <v>68</v>
      </c>
      <c r="F387" s="62">
        <v>30.6</v>
      </c>
      <c r="G387" s="62"/>
      <c r="H387" s="62">
        <f>F387*G387</f>
        <v>0</v>
      </c>
    </row>
    <row r="388" spans="4:8" ht="15">
      <c r="D388" s="64" t="s">
        <v>360</v>
      </c>
      <c r="E388" s="62" t="s">
        <v>68</v>
      </c>
      <c r="F388" s="62">
        <v>10.5</v>
      </c>
      <c r="G388" s="62"/>
      <c r="H388" s="62">
        <f>F388*G388</f>
        <v>0</v>
      </c>
    </row>
    <row r="389" spans="4:8" ht="15">
      <c r="D389" s="64" t="s">
        <v>361</v>
      </c>
      <c r="E389" s="62" t="s">
        <v>68</v>
      </c>
      <c r="F389" s="62">
        <v>30.6</v>
      </c>
      <c r="G389" s="62"/>
      <c r="H389" s="62">
        <f>F389*G389</f>
        <v>0</v>
      </c>
    </row>
    <row r="391" spans="3:8" ht="77.25">
      <c r="C391" s="14" t="s">
        <v>362</v>
      </c>
      <c r="D391" s="64" t="s">
        <v>363</v>
      </c>
      <c r="E391" s="62"/>
      <c r="F391" s="62"/>
      <c r="G391" s="62"/>
      <c r="H391" s="62"/>
    </row>
    <row r="392" spans="4:8" ht="15">
      <c r="D392" s="64" t="s">
        <v>364</v>
      </c>
      <c r="E392" s="62" t="s">
        <v>11</v>
      </c>
      <c r="F392" s="62">
        <v>18.9</v>
      </c>
      <c r="G392" s="62"/>
      <c r="H392" s="62">
        <f>F392*G392</f>
        <v>0</v>
      </c>
    </row>
    <row r="393" spans="4:8" ht="15">
      <c r="D393" s="64" t="s">
        <v>365</v>
      </c>
      <c r="E393" s="62" t="s">
        <v>11</v>
      </c>
      <c r="F393" s="62">
        <v>18.9</v>
      </c>
      <c r="G393" s="62"/>
      <c r="H393" s="62">
        <f>F393*G393</f>
        <v>0</v>
      </c>
    </row>
    <row r="394" spans="4:8" ht="15">
      <c r="D394" s="64" t="s">
        <v>366</v>
      </c>
      <c r="E394" s="62" t="s">
        <v>11</v>
      </c>
      <c r="F394" s="62">
        <v>3.6</v>
      </c>
      <c r="G394" s="62"/>
      <c r="H394" s="62">
        <f>F394*G394</f>
        <v>0</v>
      </c>
    </row>
    <row r="395" spans="4:8" ht="15">
      <c r="D395" s="64" t="s">
        <v>367</v>
      </c>
      <c r="E395" s="62" t="s">
        <v>11</v>
      </c>
      <c r="F395" s="62">
        <v>8.3</v>
      </c>
      <c r="G395" s="62"/>
      <c r="H395" s="62">
        <f>F395*G395</f>
        <v>0</v>
      </c>
    </row>
    <row r="397" spans="3:8" ht="90">
      <c r="C397" s="14" t="s">
        <v>368</v>
      </c>
      <c r="D397" s="64" t="s">
        <v>369</v>
      </c>
      <c r="E397" s="62"/>
      <c r="F397" s="62"/>
      <c r="G397" s="62"/>
      <c r="H397" s="62"/>
    </row>
    <row r="398" spans="4:8" ht="15">
      <c r="D398" s="64" t="s">
        <v>370</v>
      </c>
      <c r="E398" s="62" t="s">
        <v>308</v>
      </c>
      <c r="F398" s="62">
        <v>126</v>
      </c>
      <c r="G398" s="62"/>
      <c r="H398" s="62">
        <f>F398*G398</f>
        <v>0</v>
      </c>
    </row>
    <row r="399" spans="4:8" ht="15">
      <c r="D399" s="64" t="s">
        <v>367</v>
      </c>
      <c r="E399" s="62" t="s">
        <v>308</v>
      </c>
      <c r="F399" s="62">
        <v>84</v>
      </c>
      <c r="G399" s="62"/>
      <c r="H399" s="62">
        <f>F399*G399</f>
        <v>0</v>
      </c>
    </row>
    <row r="400" spans="4:8" ht="15">
      <c r="D400" s="64"/>
      <c r="E400" s="62"/>
      <c r="F400" s="62"/>
      <c r="G400" s="62"/>
      <c r="H400" s="62"/>
    </row>
    <row r="401" spans="3:8" ht="63.75">
      <c r="C401" s="14" t="s">
        <v>376</v>
      </c>
      <c r="D401" s="66" t="s">
        <v>371</v>
      </c>
      <c r="E401" s="62" t="s">
        <v>68</v>
      </c>
      <c r="F401" s="62">
        <v>4.1</v>
      </c>
      <c r="G401" s="62"/>
      <c r="H401" s="62">
        <f>F401*G401</f>
        <v>0</v>
      </c>
    </row>
    <row r="402" spans="4:8" ht="15">
      <c r="D402" s="64"/>
      <c r="E402" s="62"/>
      <c r="F402" s="62"/>
      <c r="G402" s="62"/>
      <c r="H402" s="62"/>
    </row>
    <row r="403" spans="3:8" ht="51.75">
      <c r="C403" s="14" t="s">
        <v>377</v>
      </c>
      <c r="D403" s="64" t="s">
        <v>372</v>
      </c>
      <c r="E403" s="62"/>
      <c r="F403" s="62"/>
      <c r="G403" s="62"/>
      <c r="H403" s="62"/>
    </row>
    <row r="404" spans="4:8" ht="26.25">
      <c r="D404" s="64" t="s">
        <v>373</v>
      </c>
      <c r="E404" s="62" t="s">
        <v>68</v>
      </c>
      <c r="F404" s="62">
        <v>10</v>
      </c>
      <c r="G404" s="62"/>
      <c r="H404" s="62">
        <f>F404*G404</f>
        <v>0</v>
      </c>
    </row>
    <row r="405" spans="4:8" ht="15">
      <c r="D405" s="64" t="s">
        <v>374</v>
      </c>
      <c r="E405" s="62" t="s">
        <v>68</v>
      </c>
      <c r="F405" s="62">
        <v>10.5</v>
      </c>
      <c r="G405" s="62"/>
      <c r="H405" s="62">
        <f>F405*G405</f>
        <v>0</v>
      </c>
    </row>
    <row r="406" spans="4:8" ht="26.25">
      <c r="D406" s="64" t="s">
        <v>375</v>
      </c>
      <c r="E406" s="62" t="s">
        <v>11</v>
      </c>
      <c r="F406" s="62">
        <v>7.5</v>
      </c>
      <c r="G406" s="62"/>
      <c r="H406" s="62">
        <f>F406*G406</f>
        <v>0</v>
      </c>
    </row>
    <row r="408" spans="3:8" ht="51.75">
      <c r="C408" s="14" t="s">
        <v>380</v>
      </c>
      <c r="D408" s="64" t="s">
        <v>378</v>
      </c>
      <c r="E408" s="62"/>
      <c r="F408" s="62"/>
      <c r="G408" s="62"/>
      <c r="H408" s="62"/>
    </row>
    <row r="409" spans="4:8" ht="26.25">
      <c r="D409" s="64" t="s">
        <v>379</v>
      </c>
      <c r="E409" s="62" t="s">
        <v>68</v>
      </c>
      <c r="F409" s="62">
        <v>4</v>
      </c>
      <c r="G409" s="62"/>
      <c r="H409" s="62">
        <f>F409*G409</f>
        <v>0</v>
      </c>
    </row>
    <row r="410" spans="4:8" ht="26.25">
      <c r="D410" s="64" t="s">
        <v>375</v>
      </c>
      <c r="E410" s="62" t="s">
        <v>11</v>
      </c>
      <c r="F410" s="62">
        <v>1.8</v>
      </c>
      <c r="G410" s="62"/>
      <c r="H410" s="62">
        <f>F410*G410</f>
        <v>0</v>
      </c>
    </row>
    <row r="412" ht="15">
      <c r="D412" s="68" t="s">
        <v>340</v>
      </c>
    </row>
    <row r="414" spans="3:8" ht="64.5">
      <c r="C414" s="14" t="s">
        <v>381</v>
      </c>
      <c r="D414" s="64" t="s">
        <v>382</v>
      </c>
      <c r="E414" s="62"/>
      <c r="F414" s="62"/>
      <c r="G414" s="62"/>
      <c r="H414" s="62"/>
    </row>
    <row r="415" spans="4:8" ht="15">
      <c r="D415" s="64" t="s">
        <v>383</v>
      </c>
      <c r="E415" s="62" t="s">
        <v>68</v>
      </c>
      <c r="F415" s="62">
        <v>57</v>
      </c>
      <c r="G415" s="62"/>
      <c r="H415" s="62">
        <f>F415*G415</f>
        <v>0</v>
      </c>
    </row>
    <row r="416" spans="4:8" ht="15">
      <c r="D416" s="64" t="s">
        <v>384</v>
      </c>
      <c r="E416" s="62" t="s">
        <v>68</v>
      </c>
      <c r="F416" s="62">
        <v>57</v>
      </c>
      <c r="G416" s="62"/>
      <c r="H416" s="62">
        <f>F416*G416</f>
        <v>0</v>
      </c>
    </row>
    <row r="417" spans="4:8" ht="15">
      <c r="D417" s="64" t="s">
        <v>385</v>
      </c>
      <c r="E417" s="62" t="s">
        <v>68</v>
      </c>
      <c r="F417" s="62">
        <v>57</v>
      </c>
      <c r="G417" s="62"/>
      <c r="H417" s="62">
        <f>F417*G417</f>
        <v>0</v>
      </c>
    </row>
    <row r="419" spans="3:8" ht="77.25">
      <c r="C419" s="14" t="s">
        <v>386</v>
      </c>
      <c r="D419" s="64" t="s">
        <v>363</v>
      </c>
      <c r="E419" s="62"/>
      <c r="F419" s="62"/>
      <c r="G419" s="62"/>
      <c r="H419" s="62"/>
    </row>
    <row r="420" spans="4:8" ht="15">
      <c r="D420" s="64" t="s">
        <v>365</v>
      </c>
      <c r="E420" s="62" t="s">
        <v>11</v>
      </c>
      <c r="F420" s="62">
        <v>30.3</v>
      </c>
      <c r="G420" s="62"/>
      <c r="H420" s="62">
        <f>F420*G420</f>
        <v>0</v>
      </c>
    </row>
    <row r="421" spans="4:8" ht="15">
      <c r="D421" s="64" t="s">
        <v>366</v>
      </c>
      <c r="E421" s="62" t="s">
        <v>11</v>
      </c>
      <c r="F421" s="62">
        <v>28.9</v>
      </c>
      <c r="G421" s="62"/>
      <c r="H421" s="62">
        <f>F421*G421</f>
        <v>0</v>
      </c>
    </row>
    <row r="422" spans="4:8" ht="15">
      <c r="D422" s="64" t="s">
        <v>367</v>
      </c>
      <c r="E422" s="62" t="s">
        <v>11</v>
      </c>
      <c r="F422" s="62">
        <v>28.9</v>
      </c>
      <c r="G422" s="62"/>
      <c r="H422" s="62">
        <f>F422*G422</f>
        <v>0</v>
      </c>
    </row>
    <row r="424" spans="3:8" ht="90">
      <c r="C424" s="14" t="s">
        <v>387</v>
      </c>
      <c r="D424" s="64" t="s">
        <v>369</v>
      </c>
      <c r="E424" s="62"/>
      <c r="F424" s="62"/>
      <c r="G424" s="62"/>
      <c r="H424" s="62"/>
    </row>
    <row r="425" spans="4:8" ht="15">
      <c r="D425" s="64" t="s">
        <v>365</v>
      </c>
      <c r="E425" s="62" t="s">
        <v>308</v>
      </c>
      <c r="F425" s="62">
        <v>280</v>
      </c>
      <c r="G425" s="62"/>
      <c r="H425" s="62">
        <f>F425*G425</f>
        <v>0</v>
      </c>
    </row>
    <row r="426" spans="4:8" ht="15">
      <c r="D426" s="64" t="s">
        <v>367</v>
      </c>
      <c r="E426" s="62" t="s">
        <v>308</v>
      </c>
      <c r="F426" s="62">
        <v>280</v>
      </c>
      <c r="G426" s="62"/>
      <c r="H426" s="62">
        <f>F426*G426</f>
        <v>0</v>
      </c>
    </row>
    <row r="428" spans="3:8" ht="39">
      <c r="C428" s="14" t="s">
        <v>388</v>
      </c>
      <c r="D428" s="64" t="s">
        <v>396</v>
      </c>
      <c r="E428" s="62" t="s">
        <v>68</v>
      </c>
      <c r="F428" s="62">
        <v>40.5</v>
      </c>
      <c r="G428" s="62"/>
      <c r="H428" s="62">
        <f>F428*G428</f>
        <v>0</v>
      </c>
    </row>
    <row r="430" spans="3:8" ht="64.5">
      <c r="C430" s="14" t="s">
        <v>397</v>
      </c>
      <c r="D430" s="64" t="s">
        <v>389</v>
      </c>
      <c r="E430" s="62"/>
      <c r="F430" s="62"/>
      <c r="G430" s="62"/>
      <c r="H430" s="62"/>
    </row>
    <row r="431" spans="4:8" ht="26.25">
      <c r="D431" s="64" t="s">
        <v>390</v>
      </c>
      <c r="E431" s="62" t="s">
        <v>68</v>
      </c>
      <c r="F431" s="62">
        <v>22.8</v>
      </c>
      <c r="G431" s="62"/>
      <c r="H431" s="62">
        <f>F431*G431</f>
        <v>0</v>
      </c>
    </row>
    <row r="432" spans="4:8" ht="26.25">
      <c r="D432" s="64" t="s">
        <v>391</v>
      </c>
      <c r="E432" s="62" t="s">
        <v>68</v>
      </c>
      <c r="F432" s="62">
        <v>3.6</v>
      </c>
      <c r="G432" s="62"/>
      <c r="H432" s="62">
        <f>F432*G432</f>
        <v>0</v>
      </c>
    </row>
    <row r="433" spans="4:8" ht="15">
      <c r="D433" s="64" t="s">
        <v>392</v>
      </c>
      <c r="E433" s="62" t="s">
        <v>68</v>
      </c>
      <c r="F433" s="62">
        <v>18.2</v>
      </c>
      <c r="G433" s="62"/>
      <c r="H433" s="62">
        <f>F433*G433</f>
        <v>0</v>
      </c>
    </row>
    <row r="434" spans="4:8" ht="15">
      <c r="D434" s="64" t="s">
        <v>393</v>
      </c>
      <c r="E434" s="62" t="s">
        <v>68</v>
      </c>
      <c r="F434" s="62">
        <v>1.4</v>
      </c>
      <c r="G434" s="62"/>
      <c r="H434" s="62">
        <f>F434*G434</f>
        <v>0</v>
      </c>
    </row>
    <row r="435" spans="4:8" ht="26.25">
      <c r="D435" s="64" t="s">
        <v>375</v>
      </c>
      <c r="E435" s="62" t="s">
        <v>11</v>
      </c>
      <c r="F435" s="62">
        <v>16.5</v>
      </c>
      <c r="G435" s="62"/>
      <c r="H435" s="62">
        <f>F435*G435</f>
        <v>0</v>
      </c>
    </row>
    <row r="436" spans="4:8" ht="15">
      <c r="D436" s="64"/>
      <c r="E436" s="62"/>
      <c r="F436" s="62"/>
      <c r="G436" s="62"/>
      <c r="H436" s="62"/>
    </row>
    <row r="437" spans="3:8" ht="51.75">
      <c r="C437" s="14" t="s">
        <v>398</v>
      </c>
      <c r="D437" s="64" t="s">
        <v>394</v>
      </c>
      <c r="E437" s="62"/>
      <c r="F437" s="62"/>
      <c r="G437" s="62"/>
      <c r="H437" s="62"/>
    </row>
    <row r="438" spans="4:8" ht="26.25">
      <c r="D438" s="64" t="s">
        <v>395</v>
      </c>
      <c r="E438" s="62" t="s">
        <v>68</v>
      </c>
      <c r="F438" s="62">
        <v>2</v>
      </c>
      <c r="G438" s="62"/>
      <c r="H438" s="62">
        <f>F438*G438</f>
        <v>0</v>
      </c>
    </row>
    <row r="439" spans="4:8" ht="26.25">
      <c r="D439" s="64" t="s">
        <v>375</v>
      </c>
      <c r="E439" s="62" t="s">
        <v>11</v>
      </c>
      <c r="F439" s="62">
        <v>1.1</v>
      </c>
      <c r="G439" s="62"/>
      <c r="H439" s="62">
        <f>F439*G439</f>
        <v>0</v>
      </c>
    </row>
    <row r="441" ht="15">
      <c r="D441" s="68" t="s">
        <v>349</v>
      </c>
    </row>
    <row r="443" spans="3:8" ht="64.5">
      <c r="C443" s="14" t="s">
        <v>404</v>
      </c>
      <c r="D443" s="64" t="s">
        <v>1255</v>
      </c>
      <c r="E443" s="62"/>
      <c r="F443" s="62"/>
      <c r="G443" s="62"/>
      <c r="H443" s="62"/>
    </row>
    <row r="444" spans="4:8" ht="15">
      <c r="D444" s="64" t="s">
        <v>384</v>
      </c>
      <c r="E444" s="62" t="s">
        <v>68</v>
      </c>
      <c r="F444" s="62">
        <v>22</v>
      </c>
      <c r="G444" s="62"/>
      <c r="H444" s="62">
        <f>F444*G444</f>
        <v>0</v>
      </c>
    </row>
    <row r="445" spans="4:8" ht="15">
      <c r="D445" s="64" t="s">
        <v>385</v>
      </c>
      <c r="E445" s="62" t="s">
        <v>68</v>
      </c>
      <c r="F445" s="62">
        <v>22</v>
      </c>
      <c r="G445" s="62"/>
      <c r="H445" s="62">
        <f>F445*G445</f>
        <v>0</v>
      </c>
    </row>
    <row r="446" spans="4:8" ht="15">
      <c r="D446" s="64"/>
      <c r="E446" s="62"/>
      <c r="F446" s="62"/>
      <c r="G446" s="62"/>
      <c r="H446" s="62"/>
    </row>
    <row r="447" spans="3:8" ht="77.25">
      <c r="C447" s="14" t="s">
        <v>405</v>
      </c>
      <c r="D447" s="64" t="s">
        <v>363</v>
      </c>
      <c r="E447" s="62"/>
      <c r="F447" s="62"/>
      <c r="G447" s="62"/>
      <c r="H447" s="62"/>
    </row>
    <row r="448" spans="4:8" ht="15">
      <c r="D448" s="64" t="s">
        <v>366</v>
      </c>
      <c r="E448" s="62" t="s">
        <v>11</v>
      </c>
      <c r="F448" s="62">
        <v>20.4</v>
      </c>
      <c r="G448" s="62"/>
      <c r="H448" s="62">
        <f>F448*G448</f>
        <v>0</v>
      </c>
    </row>
    <row r="449" spans="4:8" ht="15">
      <c r="D449" s="64" t="s">
        <v>367</v>
      </c>
      <c r="E449" s="62" t="s">
        <v>11</v>
      </c>
      <c r="F449" s="62">
        <v>20.4</v>
      </c>
      <c r="G449" s="62"/>
      <c r="H449" s="62">
        <f>F449*G449</f>
        <v>0</v>
      </c>
    </row>
    <row r="450" spans="4:8" ht="15">
      <c r="D450" s="64"/>
      <c r="E450" s="62"/>
      <c r="F450" s="62"/>
      <c r="G450" s="62"/>
      <c r="H450" s="62"/>
    </row>
    <row r="451" spans="3:8" ht="90">
      <c r="C451" s="14" t="s">
        <v>406</v>
      </c>
      <c r="D451" s="64" t="s">
        <v>369</v>
      </c>
      <c r="E451" s="62"/>
      <c r="F451" s="62"/>
      <c r="G451" s="62"/>
      <c r="H451" s="62"/>
    </row>
    <row r="452" spans="4:8" ht="15">
      <c r="D452" s="64" t="s">
        <v>366</v>
      </c>
      <c r="E452" s="62" t="s">
        <v>308</v>
      </c>
      <c r="F452" s="62">
        <v>176</v>
      </c>
      <c r="G452" s="62"/>
      <c r="H452" s="62">
        <f>F452*G452</f>
        <v>0</v>
      </c>
    </row>
    <row r="453" spans="4:8" ht="15">
      <c r="D453" s="64" t="s">
        <v>367</v>
      </c>
      <c r="E453" s="62" t="s">
        <v>308</v>
      </c>
      <c r="F453" s="62">
        <v>176</v>
      </c>
      <c r="G453" s="62"/>
      <c r="H453" s="62">
        <f>F453*G453</f>
        <v>0</v>
      </c>
    </row>
    <row r="454" spans="4:8" ht="15">
      <c r="D454" s="64"/>
      <c r="E454" s="62"/>
      <c r="F454" s="62"/>
      <c r="G454" s="62"/>
      <c r="H454" s="62"/>
    </row>
    <row r="455" spans="4:8" ht="15">
      <c r="D455" s="68" t="s">
        <v>399</v>
      </c>
      <c r="E455" s="62"/>
      <c r="F455" s="62"/>
      <c r="G455" s="62"/>
      <c r="H455" s="62"/>
    </row>
    <row r="456" spans="4:8" ht="15">
      <c r="D456" s="64"/>
      <c r="E456" s="62"/>
      <c r="F456" s="62"/>
      <c r="G456" s="62"/>
      <c r="H456" s="62"/>
    </row>
    <row r="457" spans="3:8" ht="42.75" customHeight="1">
      <c r="C457" s="14" t="s">
        <v>407</v>
      </c>
      <c r="D457" s="66" t="s">
        <v>400</v>
      </c>
      <c r="E457" s="62" t="s">
        <v>68</v>
      </c>
      <c r="F457" s="62">
        <v>8.3</v>
      </c>
      <c r="G457" s="62"/>
      <c r="H457" s="62">
        <f>F457*G457</f>
        <v>0</v>
      </c>
    </row>
    <row r="458" spans="4:8" ht="15">
      <c r="D458" s="64"/>
      <c r="E458" s="62"/>
      <c r="F458" s="62"/>
      <c r="G458" s="62"/>
      <c r="H458" s="62"/>
    </row>
    <row r="459" spans="3:8" ht="26.25">
      <c r="C459" s="14" t="s">
        <v>408</v>
      </c>
      <c r="D459" s="64" t="s">
        <v>401</v>
      </c>
      <c r="E459" s="62" t="s">
        <v>68</v>
      </c>
      <c r="F459" s="62">
        <v>8.3</v>
      </c>
      <c r="G459" s="62"/>
      <c r="H459" s="62">
        <f>F459*G459</f>
        <v>0</v>
      </c>
    </row>
    <row r="460" spans="4:8" ht="15">
      <c r="D460" s="64"/>
      <c r="E460" s="62"/>
      <c r="F460" s="62"/>
      <c r="G460" s="62"/>
      <c r="H460" s="62"/>
    </row>
    <row r="461" spans="3:8" ht="26.25">
      <c r="C461" s="14" t="s">
        <v>409</v>
      </c>
      <c r="D461" s="64" t="s">
        <v>402</v>
      </c>
      <c r="E461" s="62" t="s">
        <v>68</v>
      </c>
      <c r="F461" s="62">
        <v>2.15</v>
      </c>
      <c r="G461" s="62"/>
      <c r="H461" s="62">
        <f>F461*G461</f>
        <v>0</v>
      </c>
    </row>
    <row r="462" spans="4:8" ht="15">
      <c r="D462" s="64"/>
      <c r="E462" s="62"/>
      <c r="F462" s="62"/>
      <c r="G462" s="62"/>
      <c r="H462" s="62"/>
    </row>
    <row r="463" spans="3:8" ht="26.25">
      <c r="C463" s="14" t="s">
        <v>410</v>
      </c>
      <c r="D463" s="64" t="s">
        <v>403</v>
      </c>
      <c r="E463" s="62" t="s">
        <v>68</v>
      </c>
      <c r="F463" s="62">
        <v>21.6</v>
      </c>
      <c r="G463" s="62"/>
      <c r="H463" s="62">
        <f>F463*G463</f>
        <v>0</v>
      </c>
    </row>
    <row r="464" spans="2:8" s="43" customFormat="1" ht="15.75" thickBot="1">
      <c r="B464" s="37"/>
      <c r="C464" s="45"/>
      <c r="D464" s="24"/>
      <c r="E464" s="25"/>
      <c r="F464" s="26"/>
      <c r="G464" s="26"/>
      <c r="H464" s="26"/>
    </row>
    <row r="465" spans="2:8" s="43" customFormat="1" ht="15">
      <c r="B465" s="38"/>
      <c r="C465" s="370" t="s">
        <v>411</v>
      </c>
      <c r="D465" s="370"/>
      <c r="E465" s="29"/>
      <c r="F465" s="30"/>
      <c r="G465" s="30"/>
      <c r="H465" s="30">
        <f>SUM(H345:H464)</f>
        <v>0</v>
      </c>
    </row>
    <row r="466" spans="2:8" s="43" customFormat="1" ht="15">
      <c r="B466" s="38"/>
      <c r="C466" s="39"/>
      <c r="D466" s="39"/>
      <c r="E466" s="29"/>
      <c r="F466" s="30"/>
      <c r="G466" s="30"/>
      <c r="H466" s="30"/>
    </row>
    <row r="467" spans="1:8" s="49" customFormat="1" ht="15.75">
      <c r="A467" s="52"/>
      <c r="B467" s="18" t="s">
        <v>412</v>
      </c>
      <c r="C467" s="53" t="s">
        <v>413</v>
      </c>
      <c r="D467" s="52"/>
      <c r="E467" s="11"/>
      <c r="F467" s="53"/>
      <c r="G467" s="12"/>
      <c r="H467" s="12"/>
    </row>
    <row r="468" spans="2:8" ht="15.75">
      <c r="B468" s="7"/>
      <c r="C468" s="7"/>
      <c r="D468" s="8"/>
      <c r="F468" s="193" t="s">
        <v>143</v>
      </c>
      <c r="G468" s="194" t="s">
        <v>3</v>
      </c>
      <c r="H468" s="194" t="s">
        <v>4</v>
      </c>
    </row>
    <row r="470" spans="3:8" ht="115.5">
      <c r="C470" s="14" t="s">
        <v>414</v>
      </c>
      <c r="D470" s="64" t="s">
        <v>415</v>
      </c>
      <c r="E470" s="62"/>
      <c r="F470" s="62"/>
      <c r="G470" s="62"/>
      <c r="H470" s="62"/>
    </row>
    <row r="471" spans="4:8" ht="15">
      <c r="D471" s="64"/>
      <c r="E471" s="62"/>
      <c r="F471" s="62"/>
      <c r="G471" s="62"/>
      <c r="H471" s="62"/>
    </row>
    <row r="472" spans="4:8" ht="15">
      <c r="D472" s="64" t="s">
        <v>339</v>
      </c>
      <c r="E472" s="62"/>
      <c r="F472" s="62"/>
      <c r="G472" s="62"/>
      <c r="H472" s="62"/>
    </row>
    <row r="473" spans="4:8" ht="15">
      <c r="D473" s="64" t="s">
        <v>365</v>
      </c>
      <c r="E473" s="62" t="s">
        <v>308</v>
      </c>
      <c r="F473" s="62">
        <v>35</v>
      </c>
      <c r="G473" s="62"/>
      <c r="H473" s="62">
        <f>F473*G473</f>
        <v>0</v>
      </c>
    </row>
    <row r="474" spans="4:8" ht="15">
      <c r="D474" s="64" t="s">
        <v>366</v>
      </c>
      <c r="E474" s="62" t="s">
        <v>308</v>
      </c>
      <c r="F474" s="62">
        <v>17</v>
      </c>
      <c r="G474" s="62"/>
      <c r="H474" s="62">
        <f>F474*G474</f>
        <v>0</v>
      </c>
    </row>
    <row r="475" spans="4:8" ht="15">
      <c r="D475" s="64" t="s">
        <v>367</v>
      </c>
      <c r="E475" s="62" t="s">
        <v>308</v>
      </c>
      <c r="F475" s="62">
        <v>24</v>
      </c>
      <c r="G475" s="62"/>
      <c r="H475" s="62">
        <f>F475*G475</f>
        <v>0</v>
      </c>
    </row>
    <row r="476" spans="4:8" ht="15">
      <c r="D476" s="64"/>
      <c r="E476" s="62"/>
      <c r="F476" s="62"/>
      <c r="G476" s="62"/>
      <c r="H476" s="62"/>
    </row>
    <row r="477" spans="4:8" ht="15">
      <c r="D477" s="64" t="s">
        <v>340</v>
      </c>
      <c r="E477" s="62"/>
      <c r="F477" s="62"/>
      <c r="G477" s="62"/>
      <c r="H477" s="62"/>
    </row>
    <row r="478" spans="4:8" ht="15">
      <c r="D478" s="64" t="s">
        <v>365</v>
      </c>
      <c r="E478" s="62" t="s">
        <v>308</v>
      </c>
      <c r="F478" s="62">
        <v>42</v>
      </c>
      <c r="G478" s="62"/>
      <c r="H478" s="62">
        <f>F478*G478</f>
        <v>0</v>
      </c>
    </row>
    <row r="479" spans="4:8" ht="15">
      <c r="D479" s="64" t="s">
        <v>366</v>
      </c>
      <c r="E479" s="62" t="s">
        <v>308</v>
      </c>
      <c r="F479" s="62">
        <v>40</v>
      </c>
      <c r="G479" s="62"/>
      <c r="H479" s="62">
        <f>F479*G479</f>
        <v>0</v>
      </c>
    </row>
    <row r="480" spans="4:8" ht="15">
      <c r="D480" s="64" t="s">
        <v>367</v>
      </c>
      <c r="E480" s="62" t="s">
        <v>308</v>
      </c>
      <c r="F480" s="62">
        <v>40</v>
      </c>
      <c r="G480" s="62"/>
      <c r="H480" s="62">
        <f>F480*G480</f>
        <v>0</v>
      </c>
    </row>
    <row r="481" spans="4:8" ht="15">
      <c r="D481" s="64"/>
      <c r="E481" s="62"/>
      <c r="F481" s="62"/>
      <c r="G481" s="62"/>
      <c r="H481" s="62"/>
    </row>
    <row r="482" spans="3:8" ht="64.5">
      <c r="C482" s="14" t="s">
        <v>427</v>
      </c>
      <c r="D482" s="64" t="s">
        <v>416</v>
      </c>
      <c r="E482" s="62"/>
      <c r="F482" s="62"/>
      <c r="G482" s="62"/>
      <c r="H482" s="62"/>
    </row>
    <row r="483" spans="4:8" ht="15">
      <c r="D483" s="64"/>
      <c r="E483" s="62"/>
      <c r="F483" s="62"/>
      <c r="G483" s="62"/>
      <c r="H483" s="62"/>
    </row>
    <row r="484" spans="4:8" ht="15">
      <c r="D484" s="64" t="s">
        <v>339</v>
      </c>
      <c r="E484" s="62"/>
      <c r="F484" s="62"/>
      <c r="G484" s="62"/>
      <c r="H484" s="62"/>
    </row>
    <row r="485" spans="4:8" ht="15">
      <c r="D485" s="64" t="s">
        <v>365</v>
      </c>
      <c r="E485" s="62" t="s">
        <v>15</v>
      </c>
      <c r="F485" s="63">
        <v>1.134</v>
      </c>
      <c r="G485" s="62"/>
      <c r="H485" s="62">
        <f>F485*G485</f>
        <v>0</v>
      </c>
    </row>
    <row r="486" spans="4:8" ht="15">
      <c r="D486" s="64" t="s">
        <v>366</v>
      </c>
      <c r="E486" s="62" t="s">
        <v>15</v>
      </c>
      <c r="F486" s="63">
        <v>0.216</v>
      </c>
      <c r="G486" s="62"/>
      <c r="H486" s="62">
        <f>F486*G486</f>
        <v>0</v>
      </c>
    </row>
    <row r="487" spans="4:8" ht="15">
      <c r="D487" s="64" t="s">
        <v>367</v>
      </c>
      <c r="E487" s="62" t="s">
        <v>15</v>
      </c>
      <c r="F487" s="63">
        <v>0.498</v>
      </c>
      <c r="G487" s="62"/>
      <c r="H487" s="62">
        <f>F487*G487</f>
        <v>0</v>
      </c>
    </row>
    <row r="488" spans="4:8" ht="15">
      <c r="D488" s="64"/>
      <c r="E488" s="62"/>
      <c r="F488" s="63"/>
      <c r="G488" s="62"/>
      <c r="H488" s="62"/>
    </row>
    <row r="489" spans="4:8" ht="15">
      <c r="D489" s="64" t="s">
        <v>340</v>
      </c>
      <c r="E489" s="62"/>
      <c r="F489" s="63"/>
      <c r="G489" s="62"/>
      <c r="H489" s="62"/>
    </row>
    <row r="490" spans="4:8" ht="15">
      <c r="D490" s="64" t="s">
        <v>365</v>
      </c>
      <c r="E490" s="62" t="s">
        <v>15</v>
      </c>
      <c r="F490" s="63">
        <v>1.818</v>
      </c>
      <c r="G490" s="62"/>
      <c r="H490" s="62">
        <f>F490*G490</f>
        <v>0</v>
      </c>
    </row>
    <row r="491" spans="4:8" ht="15">
      <c r="D491" s="64" t="s">
        <v>366</v>
      </c>
      <c r="E491" s="62" t="s">
        <v>15</v>
      </c>
      <c r="F491" s="63">
        <v>1.734</v>
      </c>
      <c r="G491" s="62"/>
      <c r="H491" s="62">
        <f>F491*G491</f>
        <v>0</v>
      </c>
    </row>
    <row r="492" spans="4:8" ht="15">
      <c r="D492" s="64" t="s">
        <v>367</v>
      </c>
      <c r="E492" s="62" t="s">
        <v>15</v>
      </c>
      <c r="F492" s="63">
        <v>1.734</v>
      </c>
      <c r="G492" s="62"/>
      <c r="H492" s="62">
        <f>F492*G492</f>
        <v>0</v>
      </c>
    </row>
    <row r="493" spans="4:8" ht="15">
      <c r="D493" s="64"/>
      <c r="E493" s="62"/>
      <c r="F493" s="63"/>
      <c r="G493" s="62"/>
      <c r="H493" s="62"/>
    </row>
    <row r="494" spans="4:8" ht="15">
      <c r="D494" s="64" t="s">
        <v>349</v>
      </c>
      <c r="E494" s="62"/>
      <c r="F494" s="63"/>
      <c r="G494" s="62"/>
      <c r="H494" s="62"/>
    </row>
    <row r="495" spans="4:8" ht="15">
      <c r="D495" s="64" t="s">
        <v>366</v>
      </c>
      <c r="E495" s="62" t="s">
        <v>15</v>
      </c>
      <c r="F495" s="63">
        <v>1.224</v>
      </c>
      <c r="G495" s="62"/>
      <c r="H495" s="62">
        <f>F495*G495</f>
        <v>0</v>
      </c>
    </row>
    <row r="496" spans="4:8" ht="15">
      <c r="D496" s="64" t="s">
        <v>367</v>
      </c>
      <c r="E496" s="62" t="s">
        <v>15</v>
      </c>
      <c r="F496" s="63">
        <v>1.224</v>
      </c>
      <c r="G496" s="62"/>
      <c r="H496" s="62">
        <f>F496*G496</f>
        <v>0</v>
      </c>
    </row>
    <row r="497" spans="4:8" ht="15">
      <c r="D497" s="64"/>
      <c r="E497" s="62"/>
      <c r="F497" s="62"/>
      <c r="G497" s="62"/>
      <c r="H497" s="62"/>
    </row>
    <row r="498" spans="3:8" ht="51.75">
      <c r="C498" s="14" t="s">
        <v>428</v>
      </c>
      <c r="D498" s="64" t="s">
        <v>417</v>
      </c>
      <c r="E498" s="62"/>
      <c r="F498" s="62"/>
      <c r="G498" s="62"/>
      <c r="H498" s="62"/>
    </row>
    <row r="499" spans="4:8" ht="15">
      <c r="D499" s="64" t="s">
        <v>339</v>
      </c>
      <c r="E499" s="62" t="s">
        <v>11</v>
      </c>
      <c r="F499" s="62">
        <v>18.2</v>
      </c>
      <c r="G499" s="62"/>
      <c r="H499" s="62">
        <f>F499*G499</f>
        <v>0</v>
      </c>
    </row>
    <row r="500" spans="4:8" ht="15">
      <c r="D500" s="64" t="s">
        <v>340</v>
      </c>
      <c r="E500" s="62" t="s">
        <v>11</v>
      </c>
      <c r="F500" s="62">
        <v>32.9</v>
      </c>
      <c r="G500" s="62"/>
      <c r="H500" s="62">
        <f>F500*G500</f>
        <v>0</v>
      </c>
    </row>
    <row r="501" spans="4:8" ht="15">
      <c r="D501" s="64" t="s">
        <v>349</v>
      </c>
      <c r="E501" s="62" t="s">
        <v>11</v>
      </c>
      <c r="F501" s="62">
        <v>20.2</v>
      </c>
      <c r="G501" s="62"/>
      <c r="H501" s="62">
        <f>F501*G501</f>
        <v>0</v>
      </c>
    </row>
    <row r="502" spans="4:8" ht="15">
      <c r="D502" s="69"/>
      <c r="E502" s="62"/>
      <c r="F502" s="62"/>
      <c r="G502" s="62"/>
      <c r="H502" s="62"/>
    </row>
    <row r="503" spans="3:8" ht="64.5">
      <c r="C503" s="14" t="s">
        <v>429</v>
      </c>
      <c r="D503" s="64" t="s">
        <v>418</v>
      </c>
      <c r="E503" s="62" t="s">
        <v>15</v>
      </c>
      <c r="F503" s="62">
        <v>0.4</v>
      </c>
      <c r="G503" s="62"/>
      <c r="H503" s="62">
        <f>F503*G503</f>
        <v>0</v>
      </c>
    </row>
    <row r="504" spans="4:8" ht="15">
      <c r="D504" s="64"/>
      <c r="E504" s="62"/>
      <c r="F504" s="62"/>
      <c r="G504" s="62"/>
      <c r="H504" s="62" t="s">
        <v>419</v>
      </c>
    </row>
    <row r="505" spans="3:8" ht="51.75">
      <c r="C505" s="14" t="s">
        <v>430</v>
      </c>
      <c r="D505" s="64" t="s">
        <v>420</v>
      </c>
      <c r="E505" s="62" t="s">
        <v>15</v>
      </c>
      <c r="F505" s="62">
        <v>1.2</v>
      </c>
      <c r="G505" s="62"/>
      <c r="H505" s="62">
        <f>F505*G505</f>
        <v>0</v>
      </c>
    </row>
    <row r="506" spans="4:8" ht="15">
      <c r="D506" s="64"/>
      <c r="E506" s="62"/>
      <c r="F506" s="62"/>
      <c r="G506" s="62"/>
      <c r="H506" s="62"/>
    </row>
    <row r="507" spans="3:8" ht="90">
      <c r="C507" s="14" t="s">
        <v>431</v>
      </c>
      <c r="D507" s="64" t="s">
        <v>421</v>
      </c>
      <c r="E507" s="62" t="s">
        <v>15</v>
      </c>
      <c r="F507" s="62">
        <v>1.8</v>
      </c>
      <c r="G507" s="62"/>
      <c r="H507" s="62">
        <f>F507*G507</f>
        <v>0</v>
      </c>
    </row>
    <row r="508" spans="4:8" ht="15">
      <c r="D508" s="64"/>
      <c r="E508" s="62"/>
      <c r="F508" s="62"/>
      <c r="G508" s="62"/>
      <c r="H508" s="62"/>
    </row>
    <row r="509" spans="3:8" ht="90">
      <c r="C509" s="14" t="s">
        <v>432</v>
      </c>
      <c r="D509" s="64" t="s">
        <v>422</v>
      </c>
      <c r="E509" s="62" t="s">
        <v>15</v>
      </c>
      <c r="F509" s="62">
        <v>2.3</v>
      </c>
      <c r="G509" s="62"/>
      <c r="H509" s="62">
        <f>F509*G509</f>
        <v>0</v>
      </c>
    </row>
    <row r="510" spans="4:8" ht="15">
      <c r="D510" s="64"/>
      <c r="E510" s="62"/>
      <c r="F510" s="62"/>
      <c r="G510" s="62"/>
      <c r="H510" s="62"/>
    </row>
    <row r="511" spans="3:8" ht="66" customHeight="1">
      <c r="C511" s="14" t="s">
        <v>433</v>
      </c>
      <c r="D511" s="66" t="s">
        <v>423</v>
      </c>
      <c r="E511" s="62" t="s">
        <v>15</v>
      </c>
      <c r="F511" s="62">
        <v>0.9</v>
      </c>
      <c r="G511" s="62"/>
      <c r="H511" s="62">
        <f>F511*G511</f>
        <v>0</v>
      </c>
    </row>
    <row r="512" spans="4:8" ht="15">
      <c r="D512" s="64"/>
      <c r="E512" s="62"/>
      <c r="F512" s="62"/>
      <c r="G512" s="62"/>
      <c r="H512" s="62"/>
    </row>
    <row r="513" spans="3:8" ht="51.75">
      <c r="C513" s="14" t="s">
        <v>434</v>
      </c>
      <c r="D513" s="64" t="s">
        <v>424</v>
      </c>
      <c r="E513" s="62" t="s">
        <v>15</v>
      </c>
      <c r="F513" s="62">
        <v>0.5</v>
      </c>
      <c r="G513" s="62"/>
      <c r="H513" s="62">
        <f>F513*G513</f>
        <v>0</v>
      </c>
    </row>
    <row r="514" spans="4:8" ht="15">
      <c r="D514" s="64"/>
      <c r="E514" s="62"/>
      <c r="F514" s="62"/>
      <c r="G514" s="62"/>
      <c r="H514" s="62"/>
    </row>
    <row r="515" spans="3:8" ht="39">
      <c r="C515" s="14" t="s">
        <v>435</v>
      </c>
      <c r="D515" s="64" t="s">
        <v>425</v>
      </c>
      <c r="E515" s="62" t="s">
        <v>15</v>
      </c>
      <c r="F515" s="62">
        <v>5.1</v>
      </c>
      <c r="G515" s="62"/>
      <c r="H515" s="62">
        <f>F515*G515</f>
        <v>0</v>
      </c>
    </row>
    <row r="516" spans="4:8" ht="15">
      <c r="D516" s="64"/>
      <c r="E516" s="62"/>
      <c r="F516" s="62"/>
      <c r="G516" s="62"/>
      <c r="H516" s="62"/>
    </row>
    <row r="517" spans="3:8" ht="39">
      <c r="C517" s="14" t="s">
        <v>436</v>
      </c>
      <c r="D517" s="64" t="s">
        <v>426</v>
      </c>
      <c r="E517" s="62" t="s">
        <v>15</v>
      </c>
      <c r="F517" s="63">
        <v>0.384</v>
      </c>
      <c r="G517" s="62"/>
      <c r="H517" s="62">
        <f>F517*G517</f>
        <v>0</v>
      </c>
    </row>
    <row r="519" spans="2:8" s="43" customFormat="1" ht="15.75" thickBot="1">
      <c r="B519" s="37"/>
      <c r="C519" s="45"/>
      <c r="D519" s="24"/>
      <c r="E519" s="25"/>
      <c r="F519" s="26"/>
      <c r="G519" s="26"/>
      <c r="H519" s="26"/>
    </row>
    <row r="520" spans="2:8" s="43" customFormat="1" ht="15">
      <c r="B520" s="38"/>
      <c r="C520" s="370" t="s">
        <v>437</v>
      </c>
      <c r="D520" s="370"/>
      <c r="E520" s="29"/>
      <c r="F520" s="30"/>
      <c r="G520" s="30"/>
      <c r="H520" s="30">
        <f>SUM(H470:H519)</f>
        <v>0</v>
      </c>
    </row>
    <row r="521" spans="2:8" s="43" customFormat="1" ht="15">
      <c r="B521" s="38"/>
      <c r="C521" s="39"/>
      <c r="D521" s="39"/>
      <c r="E521" s="29"/>
      <c r="F521" s="30"/>
      <c r="G521" s="30"/>
      <c r="H521" s="30"/>
    </row>
    <row r="522" spans="1:8" ht="15.75">
      <c r="A522" s="52"/>
      <c r="B522" s="10" t="s">
        <v>451</v>
      </c>
      <c r="C522" s="10"/>
      <c r="D522" s="10"/>
      <c r="E522" s="10"/>
      <c r="F522" s="10"/>
      <c r="G522" s="61"/>
      <c r="H522" s="61"/>
    </row>
    <row r="523" spans="2:4" ht="15.75">
      <c r="B523" s="7"/>
      <c r="C523" s="7"/>
      <c r="D523" s="8"/>
    </row>
    <row r="524" spans="2:8" ht="15">
      <c r="B524" s="37" t="s">
        <v>438</v>
      </c>
      <c r="C524" s="17" t="s">
        <v>439</v>
      </c>
      <c r="H524" s="5">
        <f>H299</f>
        <v>0</v>
      </c>
    </row>
    <row r="525" spans="2:8" ht="15">
      <c r="B525" s="37" t="s">
        <v>443</v>
      </c>
      <c r="C525" s="17" t="s">
        <v>440</v>
      </c>
      <c r="H525" s="5">
        <f>H317</f>
        <v>0</v>
      </c>
    </row>
    <row r="526" spans="2:8" ht="15">
      <c r="B526" s="37" t="s">
        <v>444</v>
      </c>
      <c r="C526" s="17" t="s">
        <v>124</v>
      </c>
      <c r="H526" s="5">
        <f>H335</f>
        <v>0</v>
      </c>
    </row>
    <row r="527" spans="2:8" ht="15">
      <c r="B527" s="37" t="s">
        <v>445</v>
      </c>
      <c r="C527" s="17" t="s">
        <v>441</v>
      </c>
      <c r="H527" s="5">
        <f>H465</f>
        <v>0</v>
      </c>
    </row>
    <row r="528" spans="2:8" ht="15">
      <c r="B528" s="37" t="s">
        <v>446</v>
      </c>
      <c r="C528" s="17" t="s">
        <v>442</v>
      </c>
      <c r="H528" s="5">
        <f>H520</f>
        <v>0</v>
      </c>
    </row>
    <row r="529" spans="2:8" ht="15.75" thickBot="1">
      <c r="B529" s="45"/>
      <c r="C529" s="41"/>
      <c r="D529" s="59"/>
      <c r="E529" s="25"/>
      <c r="F529" s="26"/>
      <c r="G529" s="26"/>
      <c r="H529" s="26"/>
    </row>
    <row r="530" spans="2:8" ht="15">
      <c r="B530" s="373" t="s">
        <v>450</v>
      </c>
      <c r="C530" s="373"/>
      <c r="D530" s="373"/>
      <c r="H530" s="5">
        <f>SUM(H524:H529)</f>
        <v>0</v>
      </c>
    </row>
    <row r="531" spans="2:4" ht="15">
      <c r="B531" s="17"/>
      <c r="C531" s="17"/>
      <c r="D531" s="17"/>
    </row>
    <row r="533" spans="1:8" ht="15.75">
      <c r="A533" s="18" t="s">
        <v>447</v>
      </c>
      <c r="B533" s="56" t="s">
        <v>448</v>
      </c>
      <c r="C533" s="56"/>
      <c r="D533" s="57"/>
      <c r="E533" s="11"/>
      <c r="F533" s="58"/>
      <c r="G533" s="12"/>
      <c r="H533" s="12"/>
    </row>
    <row r="534" spans="2:4" ht="15.75">
      <c r="B534" s="7"/>
      <c r="C534" s="7"/>
      <c r="D534" s="8"/>
    </row>
    <row r="535" spans="2:4" ht="102.75" customHeight="1">
      <c r="B535" s="375" t="s">
        <v>452</v>
      </c>
      <c r="C535" s="375"/>
      <c r="D535" s="375"/>
    </row>
    <row r="536" spans="2:4" ht="15.75">
      <c r="B536" s="7"/>
      <c r="C536" s="7"/>
      <c r="D536" s="8"/>
    </row>
    <row r="537" spans="2:4" ht="15.75">
      <c r="B537" s="71" t="s">
        <v>454</v>
      </c>
      <c r="C537" s="7"/>
      <c r="D537" s="8"/>
    </row>
    <row r="538" spans="2:4" ht="15.75">
      <c r="B538" s="7"/>
      <c r="C538" s="7"/>
      <c r="D538" s="8"/>
    </row>
    <row r="539" spans="1:8" s="49" customFormat="1" ht="15.75">
      <c r="A539" s="52"/>
      <c r="B539" s="18" t="s">
        <v>453</v>
      </c>
      <c r="C539" s="53" t="s">
        <v>455</v>
      </c>
      <c r="D539" s="52"/>
      <c r="E539" s="11"/>
      <c r="F539" s="53"/>
      <c r="G539" s="12"/>
      <c r="H539" s="12"/>
    </row>
    <row r="540" spans="2:8" ht="15.75">
      <c r="B540" s="7"/>
      <c r="C540" s="7"/>
      <c r="D540" s="8"/>
      <c r="F540" s="193" t="s">
        <v>143</v>
      </c>
      <c r="G540" s="194" t="s">
        <v>3</v>
      </c>
      <c r="H540" s="194" t="s">
        <v>4</v>
      </c>
    </row>
    <row r="541" spans="2:8" ht="89.25">
      <c r="B541" s="7"/>
      <c r="C541" s="7"/>
      <c r="D541" s="72" t="s">
        <v>456</v>
      </c>
      <c r="G541" s="54"/>
      <c r="H541" s="54"/>
    </row>
    <row r="542" spans="2:8" ht="15.75">
      <c r="B542" s="7"/>
      <c r="C542" s="7"/>
      <c r="D542" s="8"/>
      <c r="G542" s="54"/>
      <c r="H542" s="54"/>
    </row>
    <row r="543" spans="3:8" ht="51">
      <c r="C543" s="14" t="s">
        <v>457</v>
      </c>
      <c r="D543" s="73" t="s">
        <v>460</v>
      </c>
      <c r="E543" s="74" t="s">
        <v>461</v>
      </c>
      <c r="F543" s="74">
        <v>1</v>
      </c>
      <c r="G543" s="379" t="s">
        <v>458</v>
      </c>
      <c r="H543" s="379"/>
    </row>
    <row r="544" spans="3:8" ht="15">
      <c r="C544" s="14"/>
      <c r="D544" s="73"/>
      <c r="E544" s="74"/>
      <c r="F544" s="74"/>
      <c r="G544" s="74"/>
      <c r="H544" s="74"/>
    </row>
    <row r="545" spans="3:8" ht="30" customHeight="1">
      <c r="C545" s="14" t="s">
        <v>462</v>
      </c>
      <c r="D545" s="73" t="s">
        <v>459</v>
      </c>
      <c r="E545" s="74" t="s">
        <v>461</v>
      </c>
      <c r="F545" s="74">
        <v>1</v>
      </c>
      <c r="G545" s="379" t="s">
        <v>458</v>
      </c>
      <c r="H545" s="379"/>
    </row>
    <row r="546" spans="3:8" ht="15">
      <c r="C546" s="14"/>
      <c r="D546" s="73"/>
      <c r="E546" s="74"/>
      <c r="F546" s="74"/>
      <c r="G546" s="74"/>
      <c r="H546" s="74"/>
    </row>
    <row r="547" spans="3:8" ht="51">
      <c r="C547" s="14" t="s">
        <v>463</v>
      </c>
      <c r="D547" s="73" t="s">
        <v>464</v>
      </c>
      <c r="E547" s="74" t="s">
        <v>461</v>
      </c>
      <c r="F547" s="74">
        <v>1</v>
      </c>
      <c r="G547" s="379" t="s">
        <v>458</v>
      </c>
      <c r="H547" s="379"/>
    </row>
    <row r="549" spans="1:8" s="49" customFormat="1" ht="15.75">
      <c r="A549" s="52"/>
      <c r="B549" s="18" t="s">
        <v>465</v>
      </c>
      <c r="C549" s="53" t="s">
        <v>496</v>
      </c>
      <c r="D549" s="52"/>
      <c r="E549" s="11"/>
      <c r="F549" s="122"/>
      <c r="G549" s="12"/>
      <c r="H549" s="12"/>
    </row>
    <row r="550" spans="2:8" ht="15.75">
      <c r="B550" s="7"/>
      <c r="C550" s="7"/>
      <c r="D550" s="8"/>
      <c r="F550" s="193" t="s">
        <v>143</v>
      </c>
      <c r="G550" s="194" t="s">
        <v>3</v>
      </c>
      <c r="H550" s="194" t="s">
        <v>4</v>
      </c>
    </row>
    <row r="551" spans="3:8" ht="15">
      <c r="C551" s="14" t="s">
        <v>466</v>
      </c>
      <c r="D551" s="77" t="s">
        <v>467</v>
      </c>
      <c r="E551" s="74"/>
      <c r="F551" s="74"/>
      <c r="G551" s="76"/>
      <c r="H551" s="74"/>
    </row>
    <row r="552" spans="4:8" ht="15">
      <c r="D552" s="73" t="s">
        <v>468</v>
      </c>
      <c r="E552" s="74"/>
      <c r="F552" s="74"/>
      <c r="G552" s="78"/>
      <c r="H552" s="79"/>
    </row>
    <row r="553" spans="4:8" ht="81" customHeight="1">
      <c r="D553" s="73" t="s">
        <v>1256</v>
      </c>
      <c r="E553" s="74" t="s">
        <v>308</v>
      </c>
      <c r="F553" s="74">
        <v>1</v>
      </c>
      <c r="G553" s="78"/>
      <c r="H553" s="80">
        <f aca="true" t="shared" si="2" ref="H553:H573">SUM(F553*G553)</f>
        <v>0</v>
      </c>
    </row>
    <row r="554" spans="4:8" ht="38.25">
      <c r="D554" s="81" t="s">
        <v>1258</v>
      </c>
      <c r="E554" s="74" t="s">
        <v>308</v>
      </c>
      <c r="F554" s="83">
        <v>1</v>
      </c>
      <c r="G554" s="82"/>
      <c r="H554" s="80">
        <f>SUM(F554*G554)</f>
        <v>0</v>
      </c>
    </row>
    <row r="555" spans="4:8" ht="25.5">
      <c r="D555" s="81" t="s">
        <v>469</v>
      </c>
      <c r="E555" s="74" t="s">
        <v>308</v>
      </c>
      <c r="F555" s="83">
        <v>3</v>
      </c>
      <c r="G555" s="82"/>
      <c r="H555" s="80">
        <f t="shared" si="2"/>
        <v>0</v>
      </c>
    </row>
    <row r="556" spans="4:8" ht="25.5">
      <c r="D556" s="81" t="s">
        <v>470</v>
      </c>
      <c r="E556" s="74" t="s">
        <v>308</v>
      </c>
      <c r="F556" s="83">
        <v>1</v>
      </c>
      <c r="G556" s="82"/>
      <c r="H556" s="80">
        <f t="shared" si="2"/>
        <v>0</v>
      </c>
    </row>
    <row r="557" spans="4:8" ht="15">
      <c r="D557" s="81" t="s">
        <v>471</v>
      </c>
      <c r="E557" s="74" t="s">
        <v>308</v>
      </c>
      <c r="F557" s="83">
        <v>1</v>
      </c>
      <c r="G557" s="82"/>
      <c r="H557" s="80">
        <f t="shared" si="2"/>
        <v>0</v>
      </c>
    </row>
    <row r="558" spans="4:8" ht="76.5">
      <c r="D558" s="81" t="s">
        <v>1259</v>
      </c>
      <c r="E558" s="74" t="s">
        <v>308</v>
      </c>
      <c r="F558" s="83">
        <v>1</v>
      </c>
      <c r="G558" s="82"/>
      <c r="H558" s="80">
        <f t="shared" si="2"/>
        <v>0</v>
      </c>
    </row>
    <row r="559" spans="4:8" ht="25.5">
      <c r="D559" s="73" t="s">
        <v>472</v>
      </c>
      <c r="E559" s="74" t="s">
        <v>308</v>
      </c>
      <c r="F559" s="74">
        <v>1</v>
      </c>
      <c r="G559" s="78"/>
      <c r="H559" s="80">
        <f t="shared" si="2"/>
        <v>0</v>
      </c>
    </row>
    <row r="560" spans="4:8" ht="25.5">
      <c r="D560" s="73" t="s">
        <v>473</v>
      </c>
      <c r="E560" s="74" t="s">
        <v>308</v>
      </c>
      <c r="F560" s="74">
        <v>3</v>
      </c>
      <c r="G560" s="78"/>
      <c r="H560" s="80">
        <f t="shared" si="2"/>
        <v>0</v>
      </c>
    </row>
    <row r="561" spans="4:8" ht="25.5">
      <c r="D561" s="73" t="s">
        <v>474</v>
      </c>
      <c r="E561" s="74" t="s">
        <v>308</v>
      </c>
      <c r="F561" s="74">
        <v>1</v>
      </c>
      <c r="G561" s="78"/>
      <c r="H561" s="80">
        <f t="shared" si="2"/>
        <v>0</v>
      </c>
    </row>
    <row r="562" spans="4:8" ht="38.25">
      <c r="D562" s="73" t="s">
        <v>1257</v>
      </c>
      <c r="E562" s="74" t="s">
        <v>308</v>
      </c>
      <c r="F562" s="74">
        <v>1</v>
      </c>
      <c r="G562" s="78"/>
      <c r="H562" s="80">
        <f t="shared" si="2"/>
        <v>0</v>
      </c>
    </row>
    <row r="563" spans="4:8" ht="38.25">
      <c r="D563" s="73" t="s">
        <v>1260</v>
      </c>
      <c r="E563" s="74" t="s">
        <v>308</v>
      </c>
      <c r="F563" s="74">
        <v>1</v>
      </c>
      <c r="G563" s="78"/>
      <c r="H563" s="80">
        <f t="shared" si="2"/>
        <v>0</v>
      </c>
    </row>
    <row r="564" spans="4:8" ht="38.25">
      <c r="D564" s="73" t="s">
        <v>1261</v>
      </c>
      <c r="E564" s="74" t="s">
        <v>308</v>
      </c>
      <c r="F564" s="74">
        <v>1</v>
      </c>
      <c r="G564" s="82"/>
      <c r="H564" s="80">
        <f t="shared" si="2"/>
        <v>0</v>
      </c>
    </row>
    <row r="565" spans="4:8" ht="15">
      <c r="D565" s="81" t="s">
        <v>475</v>
      </c>
      <c r="E565" s="83" t="s">
        <v>308</v>
      </c>
      <c r="F565" s="83">
        <v>1</v>
      </c>
      <c r="G565" s="82"/>
      <c r="H565" s="80">
        <f t="shared" si="2"/>
        <v>0</v>
      </c>
    </row>
    <row r="566" spans="4:8" ht="38.25">
      <c r="D566" s="81" t="s">
        <v>1262</v>
      </c>
      <c r="E566" s="83" t="s">
        <v>308</v>
      </c>
      <c r="F566" s="83">
        <v>3</v>
      </c>
      <c r="G566" s="82"/>
      <c r="H566" s="80">
        <f t="shared" si="2"/>
        <v>0</v>
      </c>
    </row>
    <row r="567" spans="4:8" ht="25.5">
      <c r="D567" s="81" t="s">
        <v>477</v>
      </c>
      <c r="E567" s="83" t="s">
        <v>308</v>
      </c>
      <c r="F567" s="83">
        <v>3</v>
      </c>
      <c r="G567" s="82"/>
      <c r="H567" s="80">
        <f t="shared" si="2"/>
        <v>0</v>
      </c>
    </row>
    <row r="568" spans="4:8" ht="38.25">
      <c r="D568" s="81" t="s">
        <v>1263</v>
      </c>
      <c r="E568" s="83" t="s">
        <v>308</v>
      </c>
      <c r="F568" s="83">
        <v>1</v>
      </c>
      <c r="G568" s="82"/>
      <c r="H568" s="80">
        <f t="shared" si="2"/>
        <v>0</v>
      </c>
    </row>
    <row r="569" spans="4:8" ht="38.25">
      <c r="D569" s="81" t="s">
        <v>1264</v>
      </c>
      <c r="E569" s="83" t="s">
        <v>308</v>
      </c>
      <c r="F569" s="83">
        <v>18</v>
      </c>
      <c r="G569" s="82"/>
      <c r="H569" s="80">
        <f t="shared" si="2"/>
        <v>0</v>
      </c>
    </row>
    <row r="570" spans="4:8" ht="38.25">
      <c r="D570" s="81" t="s">
        <v>1265</v>
      </c>
      <c r="E570" s="74" t="s">
        <v>308</v>
      </c>
      <c r="F570" s="74">
        <v>4</v>
      </c>
      <c r="G570" s="78"/>
      <c r="H570" s="80">
        <f t="shared" si="2"/>
        <v>0</v>
      </c>
    </row>
    <row r="571" spans="4:8" ht="25.5">
      <c r="D571" s="81" t="s">
        <v>478</v>
      </c>
      <c r="E571" s="74" t="s">
        <v>308</v>
      </c>
      <c r="F571" s="74">
        <v>15</v>
      </c>
      <c r="G571" s="78"/>
      <c r="H571" s="80">
        <f t="shared" si="2"/>
        <v>0</v>
      </c>
    </row>
    <row r="572" spans="4:8" ht="38.25">
      <c r="D572" s="81" t="s">
        <v>1266</v>
      </c>
      <c r="E572" s="74" t="s">
        <v>308</v>
      </c>
      <c r="F572" s="74">
        <v>3</v>
      </c>
      <c r="G572" s="78"/>
      <c r="H572" s="80">
        <f t="shared" si="2"/>
        <v>0</v>
      </c>
    </row>
    <row r="573" spans="4:8" ht="63.75">
      <c r="D573" s="81" t="s">
        <v>479</v>
      </c>
      <c r="E573" s="83" t="s">
        <v>7</v>
      </c>
      <c r="F573" s="83">
        <v>1</v>
      </c>
      <c r="G573" s="82"/>
      <c r="H573" s="84">
        <f t="shared" si="2"/>
        <v>0</v>
      </c>
    </row>
    <row r="574" spans="4:8" ht="15">
      <c r="D574" s="85" t="s">
        <v>480</v>
      </c>
      <c r="E574" s="86" t="s">
        <v>9</v>
      </c>
      <c r="F574" s="86">
        <v>1</v>
      </c>
      <c r="G574" s="88"/>
      <c r="H574" s="89">
        <f>SUM(H553:H573)</f>
        <v>0</v>
      </c>
    </row>
    <row r="575" spans="4:8" ht="15">
      <c r="D575" s="85"/>
      <c r="E575" s="86"/>
      <c r="F575" s="83"/>
      <c r="G575" s="82"/>
      <c r="H575" s="79"/>
    </row>
    <row r="576" spans="3:8" ht="15">
      <c r="C576" s="14" t="s">
        <v>491</v>
      </c>
      <c r="D576" s="90" t="s">
        <v>481</v>
      </c>
      <c r="E576" s="83"/>
      <c r="F576" s="83"/>
      <c r="G576" s="82"/>
      <c r="H576" s="91"/>
    </row>
    <row r="577" spans="4:8" ht="76.5">
      <c r="D577" s="81" t="s">
        <v>1251</v>
      </c>
      <c r="E577" s="74" t="s">
        <v>308</v>
      </c>
      <c r="F577" s="83">
        <v>1</v>
      </c>
      <c r="G577" s="82"/>
      <c r="H577" s="80">
        <f>SUM(F577*G577)</f>
        <v>0</v>
      </c>
    </row>
    <row r="578" spans="4:8" ht="38.25">
      <c r="D578" s="81" t="s">
        <v>1267</v>
      </c>
      <c r="E578" s="74" t="s">
        <v>308</v>
      </c>
      <c r="F578" s="83">
        <v>1</v>
      </c>
      <c r="G578" s="82"/>
      <c r="H578" s="80">
        <f aca="true" t="shared" si="3" ref="H578:H588">SUM(F578*G578)</f>
        <v>0</v>
      </c>
    </row>
    <row r="579" spans="4:8" ht="38.25">
      <c r="D579" s="73" t="s">
        <v>1257</v>
      </c>
      <c r="E579" s="83" t="s">
        <v>308</v>
      </c>
      <c r="F579" s="83">
        <v>1</v>
      </c>
      <c r="G579" s="82"/>
      <c r="H579" s="80">
        <f t="shared" si="3"/>
        <v>0</v>
      </c>
    </row>
    <row r="580" spans="4:8" ht="25.5">
      <c r="D580" s="81" t="s">
        <v>470</v>
      </c>
      <c r="E580" s="83" t="s">
        <v>308</v>
      </c>
      <c r="F580" s="83">
        <v>1</v>
      </c>
      <c r="G580" s="82"/>
      <c r="H580" s="80">
        <f t="shared" si="3"/>
        <v>0</v>
      </c>
    </row>
    <row r="581" spans="4:8" ht="63.75">
      <c r="D581" s="81" t="s">
        <v>1268</v>
      </c>
      <c r="E581" s="83" t="s">
        <v>308</v>
      </c>
      <c r="F581" s="83">
        <v>1</v>
      </c>
      <c r="G581" s="82"/>
      <c r="H581" s="80">
        <f t="shared" si="3"/>
        <v>0</v>
      </c>
    </row>
    <row r="582" spans="4:8" ht="38.25">
      <c r="D582" s="81" t="s">
        <v>1269</v>
      </c>
      <c r="E582" s="83" t="s">
        <v>308</v>
      </c>
      <c r="F582" s="83">
        <v>2</v>
      </c>
      <c r="G582" s="82"/>
      <c r="H582" s="80">
        <f t="shared" si="3"/>
        <v>0</v>
      </c>
    </row>
    <row r="583" spans="4:8" ht="38.25">
      <c r="D583" s="81" t="s">
        <v>1270</v>
      </c>
      <c r="E583" s="83" t="s">
        <v>308</v>
      </c>
      <c r="F583" s="83">
        <v>1</v>
      </c>
      <c r="G583" s="82"/>
      <c r="H583" s="80">
        <f t="shared" si="3"/>
        <v>0</v>
      </c>
    </row>
    <row r="584" spans="4:8" ht="38.25">
      <c r="D584" s="73" t="s">
        <v>1271</v>
      </c>
      <c r="E584" s="74" t="s">
        <v>308</v>
      </c>
      <c r="F584" s="74">
        <v>2</v>
      </c>
      <c r="G584" s="78"/>
      <c r="H584" s="80">
        <f t="shared" si="3"/>
        <v>0</v>
      </c>
    </row>
    <row r="585" spans="4:8" ht="25.5">
      <c r="D585" s="73" t="s">
        <v>482</v>
      </c>
      <c r="E585" s="74" t="s">
        <v>308</v>
      </c>
      <c r="F585" s="74">
        <v>1</v>
      </c>
      <c r="G585" s="78"/>
      <c r="H585" s="80">
        <f t="shared" si="3"/>
        <v>0</v>
      </c>
    </row>
    <row r="586" spans="4:8" ht="38.25">
      <c r="D586" s="73" t="s">
        <v>1272</v>
      </c>
      <c r="E586" s="74" t="s">
        <v>308</v>
      </c>
      <c r="F586" s="74">
        <v>1</v>
      </c>
      <c r="G586" s="78"/>
      <c r="H586" s="80">
        <f t="shared" si="3"/>
        <v>0</v>
      </c>
    </row>
    <row r="587" spans="4:8" ht="38.25">
      <c r="D587" s="73" t="s">
        <v>1273</v>
      </c>
      <c r="E587" s="74" t="s">
        <v>308</v>
      </c>
      <c r="F587" s="74">
        <v>1</v>
      </c>
      <c r="G587" s="78"/>
      <c r="H587" s="80">
        <f t="shared" si="3"/>
        <v>0</v>
      </c>
    </row>
    <row r="588" spans="4:8" ht="70.5" customHeight="1">
      <c r="D588" s="81" t="s">
        <v>479</v>
      </c>
      <c r="E588" s="83" t="s">
        <v>7</v>
      </c>
      <c r="F588" s="83">
        <v>1</v>
      </c>
      <c r="G588" s="78"/>
      <c r="H588" s="80">
        <f t="shared" si="3"/>
        <v>0</v>
      </c>
    </row>
    <row r="589" spans="4:8" ht="15">
      <c r="D589" s="85" t="s">
        <v>480</v>
      </c>
      <c r="E589" s="86" t="s">
        <v>9</v>
      </c>
      <c r="F589" s="86">
        <v>1</v>
      </c>
      <c r="G589" s="92"/>
      <c r="H589" s="89">
        <f>SUM(H577:H588)</f>
        <v>0</v>
      </c>
    </row>
    <row r="590" spans="4:8" ht="15">
      <c r="D590" s="93"/>
      <c r="E590" s="94"/>
      <c r="F590" s="74"/>
      <c r="G590" s="78"/>
      <c r="H590" s="79"/>
    </row>
    <row r="591" spans="3:8" ht="15">
      <c r="C591" s="14" t="s">
        <v>492</v>
      </c>
      <c r="D591" s="90" t="s">
        <v>485</v>
      </c>
      <c r="E591" s="74"/>
      <c r="F591" s="74"/>
      <c r="G591" s="78"/>
      <c r="H591" s="79"/>
    </row>
    <row r="592" spans="4:8" ht="76.5">
      <c r="D592" s="81" t="s">
        <v>1274</v>
      </c>
      <c r="E592" s="74" t="s">
        <v>308</v>
      </c>
      <c r="F592" s="74">
        <v>1</v>
      </c>
      <c r="G592" s="78"/>
      <c r="H592" s="80">
        <f>SUM(F592*G592)</f>
        <v>0</v>
      </c>
    </row>
    <row r="593" spans="4:8" ht="38.25">
      <c r="D593" s="73" t="s">
        <v>1275</v>
      </c>
      <c r="E593" s="83" t="s">
        <v>308</v>
      </c>
      <c r="F593" s="83">
        <v>1</v>
      </c>
      <c r="G593" s="78"/>
      <c r="H593" s="80">
        <f>SUM(F593*G593)</f>
        <v>0</v>
      </c>
    </row>
    <row r="594" spans="4:8" ht="25.5">
      <c r="D594" s="73" t="s">
        <v>486</v>
      </c>
      <c r="E594" s="83" t="s">
        <v>308</v>
      </c>
      <c r="F594" s="83">
        <v>1</v>
      </c>
      <c r="G594" s="78"/>
      <c r="H594" s="80">
        <f aca="true" t="shared" si="4" ref="H594:H601">SUM(F594*G594)</f>
        <v>0</v>
      </c>
    </row>
    <row r="595" spans="4:8" ht="38.25">
      <c r="D595" s="73" t="s">
        <v>1276</v>
      </c>
      <c r="E595" s="83" t="s">
        <v>308</v>
      </c>
      <c r="F595" s="83">
        <v>1</v>
      </c>
      <c r="G595" s="82"/>
      <c r="H595" s="80">
        <f t="shared" si="4"/>
        <v>0</v>
      </c>
    </row>
    <row r="596" spans="4:8" ht="63.75">
      <c r="D596" s="81" t="s">
        <v>1277</v>
      </c>
      <c r="E596" s="83" t="s">
        <v>308</v>
      </c>
      <c r="F596" s="83">
        <v>2</v>
      </c>
      <c r="G596" s="82"/>
      <c r="H596" s="80">
        <f t="shared" si="4"/>
        <v>0</v>
      </c>
    </row>
    <row r="597" spans="4:8" ht="25.5">
      <c r="D597" s="81" t="s">
        <v>476</v>
      </c>
      <c r="E597" s="83" t="s">
        <v>308</v>
      </c>
      <c r="F597" s="83">
        <v>3</v>
      </c>
      <c r="G597" s="82"/>
      <c r="H597" s="80">
        <f t="shared" si="4"/>
        <v>0</v>
      </c>
    </row>
    <row r="598" spans="4:8" ht="38.25">
      <c r="D598" s="81" t="s">
        <v>1278</v>
      </c>
      <c r="E598" s="83" t="s">
        <v>308</v>
      </c>
      <c r="F598" s="83">
        <v>1</v>
      </c>
      <c r="G598" s="82"/>
      <c r="H598" s="80">
        <f t="shared" si="4"/>
        <v>0</v>
      </c>
    </row>
    <row r="599" spans="4:8" ht="38.25">
      <c r="D599" s="81" t="s">
        <v>1269</v>
      </c>
      <c r="E599" s="83" t="s">
        <v>308</v>
      </c>
      <c r="F599" s="83">
        <v>14</v>
      </c>
      <c r="G599" s="82"/>
      <c r="H599" s="80">
        <f t="shared" si="4"/>
        <v>0</v>
      </c>
    </row>
    <row r="600" spans="4:8" ht="25.5">
      <c r="D600" s="73" t="s">
        <v>483</v>
      </c>
      <c r="E600" s="74" t="s">
        <v>308</v>
      </c>
      <c r="F600" s="74">
        <v>19</v>
      </c>
      <c r="G600" s="82"/>
      <c r="H600" s="80">
        <f t="shared" si="4"/>
        <v>0</v>
      </c>
    </row>
    <row r="601" spans="4:8" ht="69" customHeight="1">
      <c r="D601" s="81" t="s">
        <v>479</v>
      </c>
      <c r="E601" s="83" t="s">
        <v>7</v>
      </c>
      <c r="F601" s="83">
        <v>1</v>
      </c>
      <c r="G601" s="82"/>
      <c r="H601" s="80">
        <f t="shared" si="4"/>
        <v>0</v>
      </c>
    </row>
    <row r="602" spans="4:8" ht="15">
      <c r="D602" s="85" t="s">
        <v>480</v>
      </c>
      <c r="E602" s="86" t="s">
        <v>9</v>
      </c>
      <c r="F602" s="86">
        <v>1</v>
      </c>
      <c r="G602" s="92"/>
      <c r="H602" s="89">
        <f>SUM(H592:H601)</f>
        <v>0</v>
      </c>
    </row>
    <row r="603" spans="4:8" ht="15">
      <c r="D603" s="73"/>
      <c r="E603" s="83"/>
      <c r="F603" s="83"/>
      <c r="G603" s="82"/>
      <c r="H603" s="91"/>
    </row>
    <row r="604" spans="3:8" ht="15">
      <c r="C604" s="14" t="s">
        <v>493</v>
      </c>
      <c r="D604" s="90" t="s">
        <v>488</v>
      </c>
      <c r="E604" s="74"/>
      <c r="F604" s="74"/>
      <c r="G604" s="78"/>
      <c r="H604" s="79"/>
    </row>
    <row r="605" spans="4:8" ht="76.5">
      <c r="D605" s="81" t="s">
        <v>1279</v>
      </c>
      <c r="E605" s="74" t="s">
        <v>308</v>
      </c>
      <c r="F605" s="74">
        <v>1</v>
      </c>
      <c r="G605" s="78"/>
      <c r="H605" s="80">
        <f>SUM(F605*G605)</f>
        <v>0</v>
      </c>
    </row>
    <row r="606" spans="4:8" ht="38.25">
      <c r="D606" s="73" t="s">
        <v>1276</v>
      </c>
      <c r="E606" s="83" t="s">
        <v>308</v>
      </c>
      <c r="F606" s="83">
        <v>2</v>
      </c>
      <c r="G606" s="82"/>
      <c r="H606" s="80">
        <f aca="true" t="shared" si="5" ref="H606:H613">SUM(F606*G606)</f>
        <v>0</v>
      </c>
    </row>
    <row r="607" spans="4:8" ht="51">
      <c r="D607" s="81" t="s">
        <v>487</v>
      </c>
      <c r="E607" s="83" t="s">
        <v>308</v>
      </c>
      <c r="F607" s="83">
        <v>2</v>
      </c>
      <c r="G607" s="82"/>
      <c r="H607" s="80">
        <f t="shared" si="5"/>
        <v>0</v>
      </c>
    </row>
    <row r="608" spans="4:8" ht="38.25">
      <c r="D608" s="81" t="s">
        <v>1262</v>
      </c>
      <c r="E608" s="83" t="s">
        <v>308</v>
      </c>
      <c r="F608" s="83">
        <v>3</v>
      </c>
      <c r="G608" s="82"/>
      <c r="H608" s="80">
        <f t="shared" si="5"/>
        <v>0</v>
      </c>
    </row>
    <row r="609" spans="4:8" ht="38.25">
      <c r="D609" s="81" t="s">
        <v>1280</v>
      </c>
      <c r="E609" s="83" t="s">
        <v>308</v>
      </c>
      <c r="F609" s="83">
        <v>1</v>
      </c>
      <c r="G609" s="82"/>
      <c r="H609" s="80">
        <f t="shared" si="5"/>
        <v>0</v>
      </c>
    </row>
    <row r="610" spans="4:8" ht="38.25">
      <c r="D610" s="81" t="s">
        <v>1269</v>
      </c>
      <c r="E610" s="83" t="s">
        <v>308</v>
      </c>
      <c r="F610" s="83">
        <v>5</v>
      </c>
      <c r="G610" s="82"/>
      <c r="H610" s="80">
        <f t="shared" si="5"/>
        <v>0</v>
      </c>
    </row>
    <row r="611" spans="4:8" ht="25.5">
      <c r="D611" s="73" t="s">
        <v>483</v>
      </c>
      <c r="E611" s="74" t="s">
        <v>308</v>
      </c>
      <c r="F611" s="74">
        <v>14</v>
      </c>
      <c r="G611" s="82"/>
      <c r="H611" s="80">
        <f t="shared" si="5"/>
        <v>0</v>
      </c>
    </row>
    <row r="612" spans="4:8" ht="38.25">
      <c r="D612" s="73" t="s">
        <v>1273</v>
      </c>
      <c r="E612" s="74" t="s">
        <v>308</v>
      </c>
      <c r="F612" s="74">
        <v>1</v>
      </c>
      <c r="G612" s="82"/>
      <c r="H612" s="80">
        <f t="shared" si="5"/>
        <v>0</v>
      </c>
    </row>
    <row r="613" spans="4:8" ht="63.75">
      <c r="D613" s="81" t="s">
        <v>479</v>
      </c>
      <c r="E613" s="83" t="s">
        <v>7</v>
      </c>
      <c r="F613" s="83">
        <v>1</v>
      </c>
      <c r="G613" s="82"/>
      <c r="H613" s="80">
        <f t="shared" si="5"/>
        <v>0</v>
      </c>
    </row>
    <row r="614" spans="4:8" ht="15">
      <c r="D614" s="85" t="s">
        <v>480</v>
      </c>
      <c r="E614" s="86" t="s">
        <v>9</v>
      </c>
      <c r="F614" s="86">
        <v>1</v>
      </c>
      <c r="G614" s="92"/>
      <c r="H614" s="89">
        <f>SUM(H605:H613)</f>
        <v>0</v>
      </c>
    </row>
    <row r="615" spans="4:8" ht="15">
      <c r="D615" s="85"/>
      <c r="E615" s="86"/>
      <c r="F615" s="86"/>
      <c r="G615" s="92"/>
      <c r="H615" s="82"/>
    </row>
    <row r="616" spans="3:8" ht="15">
      <c r="C616" s="14" t="s">
        <v>494</v>
      </c>
      <c r="D616" s="90" t="s">
        <v>489</v>
      </c>
      <c r="E616" s="86"/>
      <c r="F616" s="86"/>
      <c r="G616" s="92"/>
      <c r="H616" s="82"/>
    </row>
    <row r="617" spans="4:8" ht="76.5">
      <c r="D617" s="81" t="s">
        <v>1279</v>
      </c>
      <c r="E617" s="74" t="s">
        <v>308</v>
      </c>
      <c r="F617" s="74">
        <v>1</v>
      </c>
      <c r="G617" s="78"/>
      <c r="H617" s="80">
        <f>SUM(F617*G617)</f>
        <v>0</v>
      </c>
    </row>
    <row r="618" spans="4:8" ht="38.25">
      <c r="D618" s="73" t="s">
        <v>1276</v>
      </c>
      <c r="E618" s="83" t="s">
        <v>308</v>
      </c>
      <c r="F618" s="83">
        <v>2</v>
      </c>
      <c r="G618" s="78"/>
      <c r="H618" s="80">
        <f aca="true" t="shared" si="6" ref="H618:H626">SUM(F618*G618)</f>
        <v>0</v>
      </c>
    </row>
    <row r="619" spans="4:8" ht="63.75">
      <c r="D619" s="81" t="s">
        <v>1277</v>
      </c>
      <c r="E619" s="83" t="s">
        <v>308</v>
      </c>
      <c r="F619" s="83">
        <v>2</v>
      </c>
      <c r="G619" s="82"/>
      <c r="H619" s="80">
        <f t="shared" si="6"/>
        <v>0</v>
      </c>
    </row>
    <row r="620" spans="4:8" ht="38.25">
      <c r="D620" s="81" t="s">
        <v>1262</v>
      </c>
      <c r="E620" s="83" t="s">
        <v>308</v>
      </c>
      <c r="F620" s="83">
        <v>4</v>
      </c>
      <c r="G620" s="82"/>
      <c r="H620" s="80">
        <f t="shared" si="6"/>
        <v>0</v>
      </c>
    </row>
    <row r="621" spans="4:8" ht="38.25">
      <c r="D621" s="81" t="s">
        <v>1280</v>
      </c>
      <c r="E621" s="83" t="s">
        <v>308</v>
      </c>
      <c r="F621" s="83">
        <v>1</v>
      </c>
      <c r="G621" s="82"/>
      <c r="H621" s="80">
        <f t="shared" si="6"/>
        <v>0</v>
      </c>
    </row>
    <row r="622" spans="4:8" ht="38.25">
      <c r="D622" s="81" t="s">
        <v>1269</v>
      </c>
      <c r="E622" s="83" t="s">
        <v>308</v>
      </c>
      <c r="F622" s="83">
        <v>7</v>
      </c>
      <c r="G622" s="82"/>
      <c r="H622" s="80">
        <f t="shared" si="6"/>
        <v>0</v>
      </c>
    </row>
    <row r="623" spans="4:8" ht="25.5">
      <c r="D623" s="81" t="s">
        <v>490</v>
      </c>
      <c r="E623" s="83" t="s">
        <v>308</v>
      </c>
      <c r="F623" s="83">
        <v>1</v>
      </c>
      <c r="G623" s="82"/>
      <c r="H623" s="80">
        <f t="shared" si="6"/>
        <v>0</v>
      </c>
    </row>
    <row r="624" spans="4:8" ht="38.25">
      <c r="D624" s="73" t="s">
        <v>1272</v>
      </c>
      <c r="E624" s="74" t="s">
        <v>308</v>
      </c>
      <c r="F624" s="74">
        <v>13</v>
      </c>
      <c r="G624" s="82"/>
      <c r="H624" s="80">
        <f t="shared" si="6"/>
        <v>0</v>
      </c>
    </row>
    <row r="625" spans="4:8" ht="25.5">
      <c r="D625" s="73" t="s">
        <v>484</v>
      </c>
      <c r="E625" s="74" t="s">
        <v>308</v>
      </c>
      <c r="F625" s="74">
        <v>1</v>
      </c>
      <c r="G625" s="82"/>
      <c r="H625" s="80">
        <f t="shared" si="6"/>
        <v>0</v>
      </c>
    </row>
    <row r="626" spans="4:8" ht="63.75">
      <c r="D626" s="81" t="s">
        <v>479</v>
      </c>
      <c r="E626" s="83" t="s">
        <v>7</v>
      </c>
      <c r="F626" s="83">
        <v>1</v>
      </c>
      <c r="G626" s="82"/>
      <c r="H626" s="80">
        <f t="shared" si="6"/>
        <v>0</v>
      </c>
    </row>
    <row r="627" spans="4:8" ht="15">
      <c r="D627" s="85" t="s">
        <v>480</v>
      </c>
      <c r="E627" s="86" t="s">
        <v>9</v>
      </c>
      <c r="F627" s="86">
        <v>1</v>
      </c>
      <c r="G627" s="92"/>
      <c r="H627" s="89">
        <f>SUM(H617:H626)</f>
        <v>0</v>
      </c>
    </row>
    <row r="628" spans="2:8" s="43" customFormat="1" ht="15.75" thickBot="1">
      <c r="B628" s="37"/>
      <c r="C628" s="45"/>
      <c r="D628" s="24"/>
      <c r="E628" s="25"/>
      <c r="F628" s="26"/>
      <c r="G628" s="26"/>
      <c r="H628" s="26"/>
    </row>
    <row r="629" spans="2:8" s="43" customFormat="1" ht="15">
      <c r="B629" s="38"/>
      <c r="C629" s="370" t="s">
        <v>495</v>
      </c>
      <c r="D629" s="370"/>
      <c r="E629" s="29"/>
      <c r="F629" s="30"/>
      <c r="G629" s="367">
        <f>SUM(H574+H589+H602+H614+H627)</f>
        <v>0</v>
      </c>
      <c r="H629" s="367"/>
    </row>
    <row r="630" spans="2:8" s="43" customFormat="1" ht="15">
      <c r="B630" s="38"/>
      <c r="C630" s="39"/>
      <c r="D630" s="39"/>
      <c r="E630" s="29"/>
      <c r="F630" s="30"/>
      <c r="G630" s="30"/>
      <c r="H630" s="30"/>
    </row>
    <row r="631" spans="1:8" s="49" customFormat="1" ht="15.75">
      <c r="A631" s="52"/>
      <c r="B631" s="18" t="s">
        <v>497</v>
      </c>
      <c r="C631" s="53" t="s">
        <v>498</v>
      </c>
      <c r="D631" s="52"/>
      <c r="E631" s="11"/>
      <c r="F631" s="53"/>
      <c r="G631" s="12"/>
      <c r="H631" s="12"/>
    </row>
    <row r="632" spans="2:8" ht="15.75">
      <c r="B632" s="7"/>
      <c r="C632" s="7"/>
      <c r="D632" s="8"/>
      <c r="F632" s="193" t="s">
        <v>143</v>
      </c>
      <c r="G632" s="194" t="s">
        <v>3</v>
      </c>
      <c r="H632" s="194" t="s">
        <v>4</v>
      </c>
    </row>
    <row r="633" spans="3:8" ht="15">
      <c r="C633" s="14" t="s">
        <v>501</v>
      </c>
      <c r="D633" s="90" t="s">
        <v>499</v>
      </c>
      <c r="E633" s="74"/>
      <c r="F633" s="75"/>
      <c r="G633" s="78"/>
      <c r="H633" s="79"/>
    </row>
    <row r="634" spans="4:8" ht="15">
      <c r="D634" s="85"/>
      <c r="E634" s="86"/>
      <c r="F634" s="87"/>
      <c r="G634" s="92"/>
      <c r="H634" s="82"/>
    </row>
    <row r="635" spans="4:8" ht="114.75">
      <c r="D635" s="97" t="s">
        <v>500</v>
      </c>
      <c r="E635" s="94"/>
      <c r="F635" s="75"/>
      <c r="G635" s="78"/>
      <c r="H635" s="79"/>
    </row>
    <row r="636" spans="4:8" ht="15">
      <c r="D636" s="90"/>
      <c r="E636" s="94"/>
      <c r="F636" s="75"/>
      <c r="G636" s="78"/>
      <c r="H636" s="79"/>
    </row>
    <row r="637" spans="3:8" ht="15">
      <c r="C637" s="121" t="s">
        <v>536</v>
      </c>
      <c r="D637" s="95" t="s">
        <v>502</v>
      </c>
      <c r="E637" s="98"/>
      <c r="F637" s="75"/>
      <c r="G637" s="99"/>
      <c r="H637" s="100"/>
    </row>
    <row r="638" spans="4:8" ht="102">
      <c r="D638" s="101" t="s">
        <v>503</v>
      </c>
      <c r="E638" s="98"/>
      <c r="F638" s="75"/>
      <c r="G638" s="99"/>
      <c r="H638" s="82"/>
    </row>
    <row r="639" spans="4:8" ht="15">
      <c r="D639" s="101" t="s">
        <v>504</v>
      </c>
      <c r="E639" s="102" t="s">
        <v>308</v>
      </c>
      <c r="F639" s="102">
        <v>33</v>
      </c>
      <c r="G639" s="80"/>
      <c r="H639" s="80">
        <f aca="true" t="shared" si="7" ref="H639:H649">SUM(F639*G639)</f>
        <v>0</v>
      </c>
    </row>
    <row r="640" spans="4:8" ht="15">
      <c r="D640" s="101" t="s">
        <v>505</v>
      </c>
      <c r="E640" s="102" t="s">
        <v>308</v>
      </c>
      <c r="F640" s="102">
        <v>7</v>
      </c>
      <c r="G640" s="80"/>
      <c r="H640" s="80">
        <f t="shared" si="7"/>
        <v>0</v>
      </c>
    </row>
    <row r="641" spans="4:8" ht="15">
      <c r="D641" s="101" t="s">
        <v>506</v>
      </c>
      <c r="E641" s="102" t="s">
        <v>308</v>
      </c>
      <c r="F641" s="102">
        <v>16</v>
      </c>
      <c r="G641" s="80"/>
      <c r="H641" s="80">
        <f t="shared" si="7"/>
        <v>0</v>
      </c>
    </row>
    <row r="642" spans="4:8" ht="15">
      <c r="D642" s="101" t="s">
        <v>507</v>
      </c>
      <c r="E642" s="102" t="s">
        <v>308</v>
      </c>
      <c r="F642" s="102">
        <v>8</v>
      </c>
      <c r="G642" s="80"/>
      <c r="H642" s="80">
        <f t="shared" si="7"/>
        <v>0</v>
      </c>
    </row>
    <row r="643" spans="4:8" ht="15">
      <c r="D643" s="101" t="s">
        <v>508</v>
      </c>
      <c r="E643" s="102" t="s">
        <v>308</v>
      </c>
      <c r="F643" s="102">
        <v>14</v>
      </c>
      <c r="G643" s="80"/>
      <c r="H643" s="80">
        <f t="shared" si="7"/>
        <v>0</v>
      </c>
    </row>
    <row r="644" spans="4:8" ht="15">
      <c r="D644" s="101" t="s">
        <v>509</v>
      </c>
      <c r="E644" s="102" t="s">
        <v>308</v>
      </c>
      <c r="F644" s="102">
        <v>7</v>
      </c>
      <c r="G644" s="80"/>
      <c r="H644" s="80">
        <f t="shared" si="7"/>
        <v>0</v>
      </c>
    </row>
    <row r="645" spans="4:8" ht="15">
      <c r="D645" s="101" t="s">
        <v>510</v>
      </c>
      <c r="E645" s="102" t="s">
        <v>68</v>
      </c>
      <c r="F645" s="102">
        <v>11</v>
      </c>
      <c r="G645" s="80"/>
      <c r="H645" s="80">
        <f t="shared" si="7"/>
        <v>0</v>
      </c>
    </row>
    <row r="646" spans="4:8" ht="15">
      <c r="D646" s="101" t="s">
        <v>511</v>
      </c>
      <c r="E646" s="102" t="s">
        <v>308</v>
      </c>
      <c r="F646" s="102">
        <v>10</v>
      </c>
      <c r="G646" s="80"/>
      <c r="H646" s="80">
        <f t="shared" si="7"/>
        <v>0</v>
      </c>
    </row>
    <row r="647" spans="4:8" ht="15">
      <c r="D647" s="101" t="s">
        <v>512</v>
      </c>
      <c r="E647" s="102" t="s">
        <v>308</v>
      </c>
      <c r="F647" s="102">
        <v>12</v>
      </c>
      <c r="G647" s="80"/>
      <c r="H647" s="80">
        <f t="shared" si="7"/>
        <v>0</v>
      </c>
    </row>
    <row r="648" spans="4:8" ht="15">
      <c r="D648" s="101" t="s">
        <v>513</v>
      </c>
      <c r="E648" s="102" t="s">
        <v>308</v>
      </c>
      <c r="F648" s="102">
        <v>2</v>
      </c>
      <c r="G648" s="80"/>
      <c r="H648" s="80">
        <f t="shared" si="7"/>
        <v>0</v>
      </c>
    </row>
    <row r="649" spans="4:8" ht="15">
      <c r="D649" s="101" t="s">
        <v>514</v>
      </c>
      <c r="E649" s="102" t="s">
        <v>7</v>
      </c>
      <c r="F649" s="102">
        <v>10</v>
      </c>
      <c r="G649" s="80"/>
      <c r="H649" s="80">
        <f t="shared" si="7"/>
        <v>0</v>
      </c>
    </row>
    <row r="650" spans="4:8" ht="15">
      <c r="D650" s="85" t="s">
        <v>480</v>
      </c>
      <c r="E650" s="86" t="s">
        <v>9</v>
      </c>
      <c r="F650" s="86">
        <v>1</v>
      </c>
      <c r="G650" s="80"/>
      <c r="H650" s="89">
        <f>SUM(H639:H649)</f>
        <v>0</v>
      </c>
    </row>
    <row r="651" spans="4:8" ht="15">
      <c r="D651" s="96"/>
      <c r="E651" s="98"/>
      <c r="F651" s="75"/>
      <c r="G651" s="99"/>
      <c r="H651" s="82"/>
    </row>
    <row r="652" spans="3:8" ht="15">
      <c r="C652" s="121" t="s">
        <v>537</v>
      </c>
      <c r="D652" s="95" t="s">
        <v>515</v>
      </c>
      <c r="E652" s="103"/>
      <c r="F652" s="104"/>
      <c r="G652" s="105"/>
      <c r="H652" s="105"/>
    </row>
    <row r="653" spans="4:8" ht="38.25">
      <c r="D653" s="101" t="s">
        <v>516</v>
      </c>
      <c r="E653" s="103"/>
      <c r="F653" s="104"/>
      <c r="G653" s="105"/>
      <c r="H653" s="105"/>
    </row>
    <row r="654" spans="4:8" ht="38.25">
      <c r="D654" s="101" t="s">
        <v>517</v>
      </c>
      <c r="E654" s="102" t="s">
        <v>308</v>
      </c>
      <c r="F654" s="102">
        <v>156</v>
      </c>
      <c r="G654" s="80"/>
      <c r="H654" s="80">
        <f>SUM(F654*G654)</f>
        <v>0</v>
      </c>
    </row>
    <row r="655" spans="4:8" ht="25.5">
      <c r="D655" s="101" t="s">
        <v>518</v>
      </c>
      <c r="E655" s="102" t="s">
        <v>308</v>
      </c>
      <c r="F655" s="102">
        <v>156</v>
      </c>
      <c r="G655" s="80"/>
      <c r="H655" s="80">
        <f>SUM(F655*G655)</f>
        <v>0</v>
      </c>
    </row>
    <row r="656" spans="4:8" ht="15">
      <c r="D656" s="85" t="s">
        <v>480</v>
      </c>
      <c r="E656" s="86" t="s">
        <v>9</v>
      </c>
      <c r="F656" s="86">
        <v>1</v>
      </c>
      <c r="G656" s="80"/>
      <c r="H656" s="89">
        <f>SUM(H654:H655)</f>
        <v>0</v>
      </c>
    </row>
    <row r="657" spans="4:8" ht="15">
      <c r="D657" s="85"/>
      <c r="E657" s="86"/>
      <c r="F657" s="87"/>
      <c r="G657" s="80"/>
      <c r="H657" s="82"/>
    </row>
    <row r="658" spans="4:8" ht="15">
      <c r="D658" s="85" t="s">
        <v>519</v>
      </c>
      <c r="E658" s="106"/>
      <c r="F658" s="102"/>
      <c r="G658" s="80"/>
      <c r="H658" s="80"/>
    </row>
    <row r="659" spans="3:8" ht="51">
      <c r="C659" s="121" t="s">
        <v>538</v>
      </c>
      <c r="D659" s="101" t="s">
        <v>520</v>
      </c>
      <c r="E659" s="102" t="s">
        <v>308</v>
      </c>
      <c r="F659" s="102">
        <v>7</v>
      </c>
      <c r="G659" s="80"/>
      <c r="H659" s="80">
        <f>SUM(F659*G659)</f>
        <v>0</v>
      </c>
    </row>
    <row r="660" spans="4:8" ht="15">
      <c r="D660" s="96"/>
      <c r="E660" s="98"/>
      <c r="F660" s="74"/>
      <c r="G660" s="99"/>
      <c r="H660" s="82"/>
    </row>
    <row r="661" spans="3:8" ht="51">
      <c r="C661" s="121" t="s">
        <v>539</v>
      </c>
      <c r="D661" s="101" t="s">
        <v>521</v>
      </c>
      <c r="E661" s="102" t="s">
        <v>308</v>
      </c>
      <c r="F661" s="104">
        <v>3</v>
      </c>
      <c r="G661" s="105"/>
      <c r="H661" s="80">
        <f>SUM(F661*G661)</f>
        <v>0</v>
      </c>
    </row>
    <row r="662" spans="4:8" ht="15">
      <c r="D662" s="101"/>
      <c r="E662" s="102"/>
      <c r="F662" s="102"/>
      <c r="G662" s="80"/>
      <c r="H662" s="80"/>
    </row>
    <row r="663" spans="3:8" ht="51">
      <c r="C663" s="121" t="s">
        <v>540</v>
      </c>
      <c r="D663" s="101" t="s">
        <v>522</v>
      </c>
      <c r="E663" s="102" t="s">
        <v>308</v>
      </c>
      <c r="F663" s="102">
        <v>3</v>
      </c>
      <c r="G663" s="80"/>
      <c r="H663" s="80">
        <f>SUM(F663*G663)</f>
        <v>0</v>
      </c>
    </row>
    <row r="664" spans="4:8" ht="15">
      <c r="D664" s="101"/>
      <c r="E664" s="102"/>
      <c r="F664" s="102"/>
      <c r="G664" s="80"/>
      <c r="H664" s="80"/>
    </row>
    <row r="665" spans="3:8" ht="51">
      <c r="C665" s="121" t="s">
        <v>541</v>
      </c>
      <c r="D665" s="101" t="s">
        <v>523</v>
      </c>
      <c r="E665" s="102" t="s">
        <v>308</v>
      </c>
      <c r="F665" s="102">
        <v>2</v>
      </c>
      <c r="G665" s="80"/>
      <c r="H665" s="80">
        <f>SUM(F665*G665)</f>
        <v>0</v>
      </c>
    </row>
    <row r="666" spans="4:8" ht="15">
      <c r="D666" s="101"/>
      <c r="E666" s="102"/>
      <c r="F666" s="102"/>
      <c r="G666" s="80"/>
      <c r="H666" s="80"/>
    </row>
    <row r="667" spans="3:8" ht="51">
      <c r="C667" s="121" t="s">
        <v>542</v>
      </c>
      <c r="D667" s="101" t="s">
        <v>524</v>
      </c>
      <c r="E667" s="102" t="s">
        <v>308</v>
      </c>
      <c r="F667" s="102">
        <v>4</v>
      </c>
      <c r="G667" s="80"/>
      <c r="H667" s="80">
        <f>SUM(F667*G667)</f>
        <v>0</v>
      </c>
    </row>
    <row r="668" spans="4:8" ht="15">
      <c r="D668" s="101"/>
      <c r="E668" s="102"/>
      <c r="F668" s="102"/>
      <c r="G668" s="80"/>
      <c r="H668" s="80"/>
    </row>
    <row r="669" spans="3:8" ht="51">
      <c r="C669" s="121" t="s">
        <v>543</v>
      </c>
      <c r="D669" s="101" t="s">
        <v>525</v>
      </c>
      <c r="E669" s="102" t="s">
        <v>308</v>
      </c>
      <c r="F669" s="102">
        <v>4</v>
      </c>
      <c r="G669" s="80"/>
      <c r="H669" s="80">
        <f>SUM(F669*G669)</f>
        <v>0</v>
      </c>
    </row>
    <row r="670" spans="4:8" ht="15">
      <c r="D670" s="96"/>
      <c r="E670" s="107"/>
      <c r="F670" s="75"/>
      <c r="G670" s="99"/>
      <c r="H670" s="100"/>
    </row>
    <row r="671" spans="3:8" ht="38.25">
      <c r="C671" s="121" t="s">
        <v>544</v>
      </c>
      <c r="D671" s="101" t="s">
        <v>526</v>
      </c>
      <c r="E671" s="102" t="s">
        <v>308</v>
      </c>
      <c r="F671" s="104">
        <v>6</v>
      </c>
      <c r="G671" s="105"/>
      <c r="H671" s="80">
        <f>SUM(F671*G671)</f>
        <v>0</v>
      </c>
    </row>
    <row r="672" spans="4:8" ht="12" customHeight="1">
      <c r="D672" s="101"/>
      <c r="E672" s="108"/>
      <c r="F672" s="102"/>
      <c r="G672" s="80"/>
      <c r="H672" s="80"/>
    </row>
    <row r="673" spans="3:8" ht="38.25">
      <c r="C673" s="121" t="s">
        <v>545</v>
      </c>
      <c r="D673" s="101" t="s">
        <v>527</v>
      </c>
      <c r="E673" s="102" t="s">
        <v>308</v>
      </c>
      <c r="F673" s="102">
        <v>9</v>
      </c>
      <c r="G673" s="80"/>
      <c r="H673" s="80">
        <f>SUM(F673*G673)</f>
        <v>0</v>
      </c>
    </row>
    <row r="674" spans="4:8" ht="11.25" customHeight="1">
      <c r="D674" s="73"/>
      <c r="E674" s="75"/>
      <c r="F674" s="74"/>
      <c r="G674" s="109"/>
      <c r="H674" s="82"/>
    </row>
    <row r="675" spans="3:8" ht="63.75">
      <c r="C675" s="121" t="s">
        <v>546</v>
      </c>
      <c r="D675" s="101" t="s">
        <v>528</v>
      </c>
      <c r="E675" s="102" t="s">
        <v>308</v>
      </c>
      <c r="F675" s="74">
        <v>4</v>
      </c>
      <c r="G675" s="109"/>
      <c r="H675" s="80">
        <f>SUM(F675*G675)</f>
        <v>0</v>
      </c>
    </row>
    <row r="676" spans="4:8" ht="11.25" customHeight="1">
      <c r="D676" s="101"/>
      <c r="E676" s="102"/>
      <c r="F676" s="74"/>
      <c r="G676" s="109"/>
      <c r="H676" s="80"/>
    </row>
    <row r="677" spans="3:8" ht="51">
      <c r="C677" s="121" t="s">
        <v>547</v>
      </c>
      <c r="D677" s="101" t="s">
        <v>529</v>
      </c>
      <c r="E677" s="102" t="s">
        <v>308</v>
      </c>
      <c r="F677" s="74">
        <v>10</v>
      </c>
      <c r="G677" s="109"/>
      <c r="H677" s="80">
        <f>SUM(F677*G677)</f>
        <v>0</v>
      </c>
    </row>
    <row r="678" spans="4:8" ht="12.75" customHeight="1">
      <c r="D678" s="101"/>
      <c r="E678" s="102"/>
      <c r="F678" s="74"/>
      <c r="G678" s="109"/>
      <c r="H678" s="80"/>
    </row>
    <row r="679" spans="3:8" ht="51">
      <c r="C679" s="121" t="s">
        <v>548</v>
      </c>
      <c r="D679" s="101" t="s">
        <v>530</v>
      </c>
      <c r="E679" s="102" t="s">
        <v>308</v>
      </c>
      <c r="F679" s="74">
        <v>3</v>
      </c>
      <c r="G679" s="109"/>
      <c r="H679" s="80">
        <f>SUM(F679*G679)</f>
        <v>0</v>
      </c>
    </row>
    <row r="680" spans="4:8" ht="15">
      <c r="D680" s="73"/>
      <c r="E680" s="75"/>
      <c r="F680" s="74"/>
      <c r="G680" s="109"/>
      <c r="H680" s="82"/>
    </row>
    <row r="681" spans="3:8" ht="51">
      <c r="C681" s="121" t="s">
        <v>549</v>
      </c>
      <c r="D681" s="73" t="s">
        <v>531</v>
      </c>
      <c r="E681" s="102" t="s">
        <v>308</v>
      </c>
      <c r="F681" s="74">
        <v>14</v>
      </c>
      <c r="G681" s="109"/>
      <c r="H681" s="80">
        <f>SUM(F681*G681)</f>
        <v>0</v>
      </c>
    </row>
    <row r="682" spans="4:8" ht="15">
      <c r="D682" s="73"/>
      <c r="E682" s="75"/>
      <c r="F682" s="74"/>
      <c r="G682" s="109"/>
      <c r="H682" s="82"/>
    </row>
    <row r="683" spans="3:8" ht="63.75">
      <c r="C683" s="121" t="s">
        <v>550</v>
      </c>
      <c r="D683" s="73" t="s">
        <v>532</v>
      </c>
      <c r="E683" s="102" t="s">
        <v>308</v>
      </c>
      <c r="F683" s="74">
        <v>17</v>
      </c>
      <c r="G683" s="109"/>
      <c r="H683" s="80">
        <f>SUM(F683*G683)</f>
        <v>0</v>
      </c>
    </row>
    <row r="684" spans="4:8" ht="15">
      <c r="D684" s="85" t="s">
        <v>533</v>
      </c>
      <c r="E684" s="86" t="s">
        <v>9</v>
      </c>
      <c r="F684" s="86">
        <v>1</v>
      </c>
      <c r="G684" s="109"/>
      <c r="H684" s="89">
        <f>SUM(H659:H683)</f>
        <v>0</v>
      </c>
    </row>
    <row r="685" spans="4:8" ht="15">
      <c r="D685" s="85"/>
      <c r="E685" s="102"/>
      <c r="F685" s="74"/>
      <c r="G685" s="109"/>
      <c r="H685" s="80"/>
    </row>
    <row r="686" spans="4:8" ht="15">
      <c r="D686" s="111" t="s">
        <v>534</v>
      </c>
      <c r="E686" s="112" t="s">
        <v>9</v>
      </c>
      <c r="F686" s="112">
        <v>1</v>
      </c>
      <c r="G686" s="113"/>
      <c r="H686" s="114">
        <f>SUM(H650+H656+H684)</f>
        <v>0</v>
      </c>
    </row>
    <row r="688" spans="3:4" ht="15">
      <c r="C688" s="14" t="s">
        <v>535</v>
      </c>
      <c r="D688" s="90" t="s">
        <v>551</v>
      </c>
    </row>
    <row r="690" spans="3:8" ht="63.75">
      <c r="C690" s="121" t="s">
        <v>560</v>
      </c>
      <c r="D690" s="120" t="s">
        <v>1281</v>
      </c>
      <c r="E690" s="74"/>
      <c r="F690" s="75"/>
      <c r="G690" s="99"/>
      <c r="H690" s="115"/>
    </row>
    <row r="691" spans="4:8" ht="15">
      <c r="D691" s="73" t="s">
        <v>552</v>
      </c>
      <c r="E691" s="74" t="s">
        <v>308</v>
      </c>
      <c r="F691" s="74">
        <v>19</v>
      </c>
      <c r="G691" s="116"/>
      <c r="H691" s="80">
        <f aca="true" t="shared" si="8" ref="H691:H696">SUM(F691*G691)</f>
        <v>0</v>
      </c>
    </row>
    <row r="692" spans="4:8" ht="38.25">
      <c r="D692" s="73" t="s">
        <v>553</v>
      </c>
      <c r="E692" s="74" t="s">
        <v>308</v>
      </c>
      <c r="F692" s="74">
        <v>4</v>
      </c>
      <c r="G692" s="116"/>
      <c r="H692" s="80">
        <f t="shared" si="8"/>
        <v>0</v>
      </c>
    </row>
    <row r="693" spans="4:8" ht="15">
      <c r="D693" s="73" t="s">
        <v>554</v>
      </c>
      <c r="E693" s="74" t="s">
        <v>308</v>
      </c>
      <c r="F693" s="74">
        <v>2</v>
      </c>
      <c r="G693" s="116"/>
      <c r="H693" s="80">
        <f t="shared" si="8"/>
        <v>0</v>
      </c>
    </row>
    <row r="694" spans="4:8" ht="15">
      <c r="D694" s="73" t="s">
        <v>555</v>
      </c>
      <c r="E694" s="74" t="s">
        <v>308</v>
      </c>
      <c r="F694" s="74">
        <v>3</v>
      </c>
      <c r="G694" s="116"/>
      <c r="H694" s="80">
        <f t="shared" si="8"/>
        <v>0</v>
      </c>
    </row>
    <row r="695" spans="4:8" ht="25.5">
      <c r="D695" s="73" t="s">
        <v>556</v>
      </c>
      <c r="E695" s="74" t="s">
        <v>308</v>
      </c>
      <c r="F695" s="74">
        <v>6</v>
      </c>
      <c r="G695" s="117"/>
      <c r="H695" s="80">
        <f t="shared" si="8"/>
        <v>0</v>
      </c>
    </row>
    <row r="696" spans="4:8" ht="15">
      <c r="D696" s="73" t="s">
        <v>557</v>
      </c>
      <c r="E696" s="74" t="s">
        <v>308</v>
      </c>
      <c r="F696" s="74">
        <v>1</v>
      </c>
      <c r="G696" s="117"/>
      <c r="H696" s="80">
        <f t="shared" si="8"/>
        <v>0</v>
      </c>
    </row>
    <row r="697" spans="4:8" ht="15">
      <c r="D697" s="85" t="s">
        <v>480</v>
      </c>
      <c r="E697" s="86" t="s">
        <v>9</v>
      </c>
      <c r="F697" s="86">
        <v>1</v>
      </c>
      <c r="G697" s="92"/>
      <c r="H697" s="89">
        <f>SUM(H691:H695)</f>
        <v>0</v>
      </c>
    </row>
    <row r="698" spans="4:8" ht="15">
      <c r="D698" s="93"/>
      <c r="E698" s="94"/>
      <c r="F698" s="74"/>
      <c r="G698" s="117"/>
      <c r="H698" s="118"/>
    </row>
    <row r="699" spans="3:8" ht="25.5">
      <c r="C699" s="121" t="s">
        <v>561</v>
      </c>
      <c r="D699" s="73" t="s">
        <v>558</v>
      </c>
      <c r="E699" s="94" t="s">
        <v>308</v>
      </c>
      <c r="F699" s="94">
        <v>2</v>
      </c>
      <c r="G699" s="119"/>
      <c r="H699" s="110">
        <f>SUM(F699*G699)</f>
        <v>0</v>
      </c>
    </row>
    <row r="700" spans="4:8" ht="15">
      <c r="D700" s="73"/>
      <c r="E700" s="74"/>
      <c r="F700" s="74"/>
      <c r="G700" s="92"/>
      <c r="H700" s="82"/>
    </row>
    <row r="701" spans="3:8" ht="93" customHeight="1">
      <c r="C701" s="121" t="s">
        <v>562</v>
      </c>
      <c r="D701" s="73" t="s">
        <v>559</v>
      </c>
      <c r="E701" s="74"/>
      <c r="F701" s="74"/>
      <c r="G701" s="92"/>
      <c r="H701" s="82"/>
    </row>
    <row r="702" spans="4:8" ht="15">
      <c r="D702" s="85" t="s">
        <v>480</v>
      </c>
      <c r="E702" s="86" t="s">
        <v>9</v>
      </c>
      <c r="F702" s="86">
        <v>1</v>
      </c>
      <c r="G702" s="92"/>
      <c r="H702" s="110">
        <f>SUM(F702*G702)</f>
        <v>0</v>
      </c>
    </row>
    <row r="704" spans="4:8" ht="15">
      <c r="D704" s="111" t="s">
        <v>563</v>
      </c>
      <c r="E704" s="112" t="s">
        <v>9</v>
      </c>
      <c r="F704" s="112">
        <v>1</v>
      </c>
      <c r="G704" s="113"/>
      <c r="H704" s="114">
        <f>SUM(H697+H699+H702)</f>
        <v>0</v>
      </c>
    </row>
    <row r="706" spans="3:4" ht="15">
      <c r="C706" s="14" t="s">
        <v>575</v>
      </c>
      <c r="D706" s="90" t="s">
        <v>564</v>
      </c>
    </row>
    <row r="708" ht="178.5">
      <c r="D708" s="123" t="s">
        <v>565</v>
      </c>
    </row>
    <row r="709" spans="3:8" ht="15">
      <c r="C709" s="121" t="s">
        <v>576</v>
      </c>
      <c r="D709" s="73" t="s">
        <v>566</v>
      </c>
      <c r="E709" s="74" t="s">
        <v>68</v>
      </c>
      <c r="F709" s="79">
        <v>125</v>
      </c>
      <c r="G709" s="124"/>
      <c r="H709" s="80">
        <f>SUM(F709*G709)</f>
        <v>0</v>
      </c>
    </row>
    <row r="710" spans="4:8" ht="15">
      <c r="D710" s="73" t="s">
        <v>567</v>
      </c>
      <c r="E710" s="74" t="s">
        <v>68</v>
      </c>
      <c r="F710" s="79">
        <v>30</v>
      </c>
      <c r="G710" s="124"/>
      <c r="H710" s="80">
        <f>SUM(F710*G710)</f>
        <v>0</v>
      </c>
    </row>
    <row r="711" spans="4:8" ht="15">
      <c r="D711" s="73" t="s">
        <v>568</v>
      </c>
      <c r="E711" s="74" t="s">
        <v>68</v>
      </c>
      <c r="F711" s="79">
        <v>15</v>
      </c>
      <c r="G711" s="124"/>
      <c r="H711" s="80">
        <f>SUM(F711*G711)</f>
        <v>0</v>
      </c>
    </row>
    <row r="712" spans="4:8" ht="15">
      <c r="D712" s="73" t="s">
        <v>569</v>
      </c>
      <c r="E712" s="74" t="s">
        <v>68</v>
      </c>
      <c r="F712" s="79">
        <v>550</v>
      </c>
      <c r="G712" s="124"/>
      <c r="H712" s="80">
        <f>SUM(F712*G712)</f>
        <v>0</v>
      </c>
    </row>
    <row r="713" spans="4:8" ht="15">
      <c r="D713" s="73" t="s">
        <v>570</v>
      </c>
      <c r="E713" s="74" t="s">
        <v>68</v>
      </c>
      <c r="F713" s="79">
        <v>400</v>
      </c>
      <c r="G713" s="124"/>
      <c r="H713" s="80">
        <f>SUM(F713*G713)</f>
        <v>0</v>
      </c>
    </row>
    <row r="714" spans="4:8" ht="15">
      <c r="D714" s="85" t="s">
        <v>480</v>
      </c>
      <c r="E714" s="86" t="s">
        <v>9</v>
      </c>
      <c r="F714" s="86">
        <v>1</v>
      </c>
      <c r="G714" s="125"/>
      <c r="H714" s="89">
        <f>SUM(H709:H713)</f>
        <v>0</v>
      </c>
    </row>
    <row r="715" spans="4:8" ht="15">
      <c r="D715" s="126"/>
      <c r="E715" s="74"/>
      <c r="F715" s="74"/>
      <c r="G715" s="127"/>
      <c r="H715" s="74"/>
    </row>
    <row r="716" spans="3:8" ht="38.25">
      <c r="C716" s="121" t="s">
        <v>578</v>
      </c>
      <c r="D716" s="73" t="s">
        <v>571</v>
      </c>
      <c r="E716" s="74" t="s">
        <v>68</v>
      </c>
      <c r="F716" s="79">
        <v>280</v>
      </c>
      <c r="G716" s="78"/>
      <c r="H716" s="80">
        <f>SUM(F716*G716)</f>
        <v>0</v>
      </c>
    </row>
    <row r="717" spans="4:8" ht="38.25">
      <c r="D717" s="73" t="s">
        <v>572</v>
      </c>
      <c r="E717" s="74" t="s">
        <v>68</v>
      </c>
      <c r="F717" s="132">
        <v>400</v>
      </c>
      <c r="G717" s="78"/>
      <c r="H717" s="80">
        <f>SUM(F717*G717)</f>
        <v>0</v>
      </c>
    </row>
    <row r="718" spans="4:8" ht="25.5">
      <c r="D718" s="73" t="s">
        <v>573</v>
      </c>
      <c r="E718" s="128" t="s">
        <v>68</v>
      </c>
      <c r="F718" s="132">
        <v>100</v>
      </c>
      <c r="G718" s="78"/>
      <c r="H718" s="80">
        <f>SUM(F718*G718)</f>
        <v>0</v>
      </c>
    </row>
    <row r="719" spans="4:8" ht="15">
      <c r="D719" s="85" t="s">
        <v>480</v>
      </c>
      <c r="E719" s="86" t="s">
        <v>9</v>
      </c>
      <c r="F719" s="86">
        <v>1</v>
      </c>
      <c r="G719" s="129"/>
      <c r="H719" s="89">
        <f>SUM(H716:H718)</f>
        <v>0</v>
      </c>
    </row>
    <row r="720" spans="4:8" ht="15">
      <c r="D720" s="126"/>
      <c r="E720" s="74"/>
      <c r="F720" s="74"/>
      <c r="G720" s="78"/>
      <c r="H720" s="74"/>
    </row>
    <row r="721" spans="3:8" ht="25.5">
      <c r="C721" s="121" t="s">
        <v>577</v>
      </c>
      <c r="D721" s="96" t="s">
        <v>574</v>
      </c>
      <c r="E721" s="130" t="s">
        <v>9</v>
      </c>
      <c r="F721" s="133">
        <v>1</v>
      </c>
      <c r="G721" s="131"/>
      <c r="H721" s="110">
        <f>SUM(F721*G721)</f>
        <v>0</v>
      </c>
    </row>
    <row r="723" spans="4:8" ht="14.25" customHeight="1">
      <c r="D723" s="111" t="s">
        <v>579</v>
      </c>
      <c r="E723" s="112" t="s">
        <v>9</v>
      </c>
      <c r="F723" s="112">
        <v>1</v>
      </c>
      <c r="G723" s="113"/>
      <c r="H723" s="114">
        <f>SUM(H714+H719+H721)</f>
        <v>0</v>
      </c>
    </row>
    <row r="724" spans="3:8" ht="15.75" thickBot="1">
      <c r="C724" s="134"/>
      <c r="D724" s="59"/>
      <c r="E724" s="25"/>
      <c r="F724" s="42"/>
      <c r="G724" s="26"/>
      <c r="H724" s="26"/>
    </row>
    <row r="725" spans="2:8" s="43" customFormat="1" ht="15">
      <c r="B725" s="38"/>
      <c r="C725" s="370" t="s">
        <v>580</v>
      </c>
      <c r="D725" s="370"/>
      <c r="E725" s="29"/>
      <c r="F725" s="30"/>
      <c r="G725" s="367">
        <f>SUM(H686+H704+H723)</f>
        <v>0</v>
      </c>
      <c r="H725" s="367"/>
    </row>
    <row r="726" spans="2:8" s="43" customFormat="1" ht="15">
      <c r="B726" s="38"/>
      <c r="C726" s="39"/>
      <c r="D726" s="39"/>
      <c r="E726" s="29"/>
      <c r="F726" s="30"/>
      <c r="G726" s="30"/>
      <c r="H726" s="30"/>
    </row>
    <row r="727" spans="1:8" s="49" customFormat="1" ht="15.75">
      <c r="A727" s="52"/>
      <c r="B727" s="18" t="s">
        <v>581</v>
      </c>
      <c r="C727" s="53" t="s">
        <v>582</v>
      </c>
      <c r="D727" s="52"/>
      <c r="E727" s="11"/>
      <c r="F727" s="53"/>
      <c r="G727" s="12"/>
      <c r="H727" s="12"/>
    </row>
    <row r="728" spans="2:8" ht="15.75">
      <c r="B728" s="7"/>
      <c r="C728" s="7"/>
      <c r="D728" s="8"/>
      <c r="F728" s="193" t="s">
        <v>143</v>
      </c>
      <c r="G728" s="194" t="s">
        <v>3</v>
      </c>
      <c r="H728" s="194" t="s">
        <v>4</v>
      </c>
    </row>
    <row r="729" spans="2:8" ht="178.5">
      <c r="B729" s="7"/>
      <c r="C729" s="7"/>
      <c r="D729" s="135" t="s">
        <v>565</v>
      </c>
      <c r="G729" s="54"/>
      <c r="H729" s="54"/>
    </row>
    <row r="730" spans="3:8" ht="15">
      <c r="C730" s="14" t="s">
        <v>583</v>
      </c>
      <c r="D730" s="90" t="s">
        <v>603</v>
      </c>
      <c r="E730" s="74"/>
      <c r="F730" s="75"/>
      <c r="G730" s="78"/>
      <c r="H730" s="79"/>
    </row>
    <row r="732" spans="3:8" ht="15">
      <c r="C732" s="121" t="s">
        <v>584</v>
      </c>
      <c r="D732" s="126" t="s">
        <v>585</v>
      </c>
      <c r="E732" s="74" t="s">
        <v>68</v>
      </c>
      <c r="F732" s="79">
        <v>15</v>
      </c>
      <c r="G732" s="79"/>
      <c r="H732" s="80">
        <f aca="true" t="shared" si="9" ref="H732:H737">SUM(F732*G732)</f>
        <v>0</v>
      </c>
    </row>
    <row r="733" spans="4:8" ht="15">
      <c r="D733" s="126" t="s">
        <v>586</v>
      </c>
      <c r="E733" s="74" t="s">
        <v>68</v>
      </c>
      <c r="F733" s="79">
        <v>10</v>
      </c>
      <c r="G733" s="79"/>
      <c r="H733" s="80">
        <f t="shared" si="9"/>
        <v>0</v>
      </c>
    </row>
    <row r="734" spans="4:8" ht="15">
      <c r="D734" s="126" t="s">
        <v>587</v>
      </c>
      <c r="E734" s="74" t="s">
        <v>68</v>
      </c>
      <c r="F734" s="79">
        <v>160</v>
      </c>
      <c r="G734" s="79"/>
      <c r="H734" s="80">
        <f t="shared" si="9"/>
        <v>0</v>
      </c>
    </row>
    <row r="735" spans="4:8" ht="15">
      <c r="D735" s="126" t="s">
        <v>588</v>
      </c>
      <c r="E735" s="74" t="s">
        <v>68</v>
      </c>
      <c r="F735" s="79">
        <v>860</v>
      </c>
      <c r="G735" s="115"/>
      <c r="H735" s="80">
        <f t="shared" si="9"/>
        <v>0</v>
      </c>
    </row>
    <row r="736" spans="4:8" ht="15">
      <c r="D736" s="126" t="s">
        <v>589</v>
      </c>
      <c r="E736" s="74" t="s">
        <v>68</v>
      </c>
      <c r="F736" s="79">
        <v>10</v>
      </c>
      <c r="G736" s="79"/>
      <c r="H736" s="80">
        <f t="shared" si="9"/>
        <v>0</v>
      </c>
    </row>
    <row r="737" spans="4:8" ht="15">
      <c r="D737" s="126" t="s">
        <v>590</v>
      </c>
      <c r="E737" s="74" t="s">
        <v>68</v>
      </c>
      <c r="F737" s="79">
        <v>30</v>
      </c>
      <c r="G737" s="79"/>
      <c r="H737" s="80">
        <f t="shared" si="9"/>
        <v>0</v>
      </c>
    </row>
    <row r="738" spans="4:8" ht="15">
      <c r="D738" s="85" t="s">
        <v>480</v>
      </c>
      <c r="E738" s="86" t="s">
        <v>9</v>
      </c>
      <c r="F738" s="86">
        <v>1</v>
      </c>
      <c r="G738" s="109"/>
      <c r="H738" s="89">
        <f>SUM(H732:H737)</f>
        <v>0</v>
      </c>
    </row>
    <row r="739" spans="4:8" ht="15">
      <c r="D739" s="126"/>
      <c r="E739" s="74"/>
      <c r="F739" s="74"/>
      <c r="G739" s="76"/>
      <c r="H739" s="74"/>
    </row>
    <row r="740" spans="3:8" ht="38.25">
      <c r="C740" s="121" t="s">
        <v>592</v>
      </c>
      <c r="D740" s="73" t="s">
        <v>571</v>
      </c>
      <c r="E740" s="74" t="s">
        <v>68</v>
      </c>
      <c r="F740" s="79">
        <v>250</v>
      </c>
      <c r="G740" s="99"/>
      <c r="H740" s="80">
        <f>SUM(F740*G740)</f>
        <v>0</v>
      </c>
    </row>
    <row r="741" spans="4:8" ht="38.25">
      <c r="D741" s="73" t="s">
        <v>572</v>
      </c>
      <c r="E741" s="74" t="s">
        <v>68</v>
      </c>
      <c r="F741" s="79">
        <v>650</v>
      </c>
      <c r="G741" s="117"/>
      <c r="H741" s="80">
        <f>SUM(F741*G741)</f>
        <v>0</v>
      </c>
    </row>
    <row r="742" spans="4:8" ht="25.5">
      <c r="D742" s="73" t="s">
        <v>573</v>
      </c>
      <c r="E742" s="98" t="s">
        <v>68</v>
      </c>
      <c r="F742" s="79">
        <v>285</v>
      </c>
      <c r="G742" s="117"/>
      <c r="H742" s="80">
        <f>SUM(F742*G742)</f>
        <v>0</v>
      </c>
    </row>
    <row r="743" spans="4:8" ht="15">
      <c r="D743" s="85" t="s">
        <v>480</v>
      </c>
      <c r="E743" s="86" t="s">
        <v>9</v>
      </c>
      <c r="F743" s="86">
        <v>1</v>
      </c>
      <c r="G743" s="109"/>
      <c r="H743" s="89">
        <f>SUM(H740:H742)</f>
        <v>0</v>
      </c>
    </row>
    <row r="744" spans="4:8" ht="15">
      <c r="D744" s="136"/>
      <c r="E744" s="74"/>
      <c r="F744" s="74"/>
      <c r="G744" s="76"/>
      <c r="H744" s="75"/>
    </row>
    <row r="745" spans="3:8" ht="25.5">
      <c r="C745" s="121" t="s">
        <v>593</v>
      </c>
      <c r="D745" s="96" t="s">
        <v>574</v>
      </c>
      <c r="E745" s="98"/>
      <c r="F745" s="137"/>
      <c r="G745" s="76"/>
      <c r="H745" s="75"/>
    </row>
    <row r="746" spans="4:8" ht="15">
      <c r="D746" s="85" t="s">
        <v>480</v>
      </c>
      <c r="E746" s="86" t="s">
        <v>9</v>
      </c>
      <c r="F746" s="86">
        <v>1</v>
      </c>
      <c r="G746" s="76"/>
      <c r="H746" s="110">
        <f>SUM(F746*G746)</f>
        <v>0</v>
      </c>
    </row>
    <row r="747" spans="4:8" ht="15">
      <c r="D747" s="96"/>
      <c r="E747" s="98"/>
      <c r="F747" s="137"/>
      <c r="G747" s="76"/>
      <c r="H747" s="75"/>
    </row>
    <row r="748" spans="3:8" ht="76.5">
      <c r="C748" s="121" t="s">
        <v>594</v>
      </c>
      <c r="D748" s="120" t="s">
        <v>1282</v>
      </c>
      <c r="E748" s="74" t="s">
        <v>9</v>
      </c>
      <c r="F748" s="74">
        <v>39</v>
      </c>
      <c r="G748" s="109"/>
      <c r="H748" s="80">
        <f aca="true" t="shared" si="10" ref="H748:H753">SUM(F748*G748)</f>
        <v>0</v>
      </c>
    </row>
    <row r="749" spans="3:8" ht="76.5">
      <c r="C749" s="121" t="s">
        <v>598</v>
      </c>
      <c r="D749" s="120" t="s">
        <v>1283</v>
      </c>
      <c r="E749" s="74" t="s">
        <v>9</v>
      </c>
      <c r="F749" s="74">
        <v>27</v>
      </c>
      <c r="G749" s="109"/>
      <c r="H749" s="80">
        <f t="shared" si="10"/>
        <v>0</v>
      </c>
    </row>
    <row r="750" spans="3:8" ht="25.5">
      <c r="C750" s="121" t="s">
        <v>599</v>
      </c>
      <c r="D750" s="120" t="s">
        <v>596</v>
      </c>
      <c r="E750" s="74" t="s">
        <v>9</v>
      </c>
      <c r="F750" s="74">
        <v>6</v>
      </c>
      <c r="G750" s="109"/>
      <c r="H750" s="80">
        <f>SUM(F750*G750)</f>
        <v>0</v>
      </c>
    </row>
    <row r="751" spans="3:8" ht="51">
      <c r="C751" s="121" t="s">
        <v>600</v>
      </c>
      <c r="D751" s="120" t="s">
        <v>595</v>
      </c>
      <c r="E751" s="74" t="s">
        <v>9</v>
      </c>
      <c r="F751" s="74">
        <v>5</v>
      </c>
      <c r="G751" s="109"/>
      <c r="H751" s="80">
        <f>SUM(F751*G751)</f>
        <v>0</v>
      </c>
    </row>
    <row r="752" spans="3:8" ht="38.25">
      <c r="C752" s="121" t="s">
        <v>601</v>
      </c>
      <c r="D752" s="73" t="s">
        <v>597</v>
      </c>
      <c r="E752" s="74" t="s">
        <v>9</v>
      </c>
      <c r="F752" s="74">
        <v>1</v>
      </c>
      <c r="G752" s="109"/>
      <c r="H752" s="80">
        <f t="shared" si="10"/>
        <v>0</v>
      </c>
    </row>
    <row r="753" spans="3:8" ht="67.5" customHeight="1">
      <c r="C753" s="121" t="s">
        <v>602</v>
      </c>
      <c r="D753" s="73" t="s">
        <v>608</v>
      </c>
      <c r="E753" s="74" t="s">
        <v>9</v>
      </c>
      <c r="F753" s="74">
        <v>29</v>
      </c>
      <c r="G753" s="76"/>
      <c r="H753" s="80">
        <f t="shared" si="10"/>
        <v>0</v>
      </c>
    </row>
    <row r="754" spans="4:8" ht="15">
      <c r="D754" s="85" t="s">
        <v>591</v>
      </c>
      <c r="E754" s="74"/>
      <c r="F754" s="74"/>
      <c r="G754" s="76"/>
      <c r="H754" s="89">
        <f>SUM(H748:H753)</f>
        <v>0</v>
      </c>
    </row>
    <row r="756" spans="4:8" ht="29.25" customHeight="1">
      <c r="D756" s="111" t="s">
        <v>603</v>
      </c>
      <c r="E756" s="112" t="s">
        <v>9</v>
      </c>
      <c r="F756" s="112">
        <v>1</v>
      </c>
      <c r="G756" s="113"/>
      <c r="H756" s="114">
        <f>SUM(H738+H743+H746+H754)</f>
        <v>0</v>
      </c>
    </row>
    <row r="758" spans="3:8" ht="15">
      <c r="C758" s="14" t="s">
        <v>604</v>
      </c>
      <c r="D758" s="90" t="s">
        <v>605</v>
      </c>
      <c r="E758" s="74"/>
      <c r="F758" s="75"/>
      <c r="G758" s="78"/>
      <c r="H758" s="79"/>
    </row>
    <row r="760" spans="3:8" ht="25.5">
      <c r="C760" s="121" t="s">
        <v>607</v>
      </c>
      <c r="D760" s="73" t="s">
        <v>615</v>
      </c>
      <c r="E760" s="74" t="s">
        <v>9</v>
      </c>
      <c r="F760" s="74">
        <v>3</v>
      </c>
      <c r="G760" s="109"/>
      <c r="H760" s="80">
        <f aca="true" t="shared" si="11" ref="H760:H772">SUM(F760*G760)</f>
        <v>0</v>
      </c>
    </row>
    <row r="761" spans="3:8" ht="15">
      <c r="C761" s="121"/>
      <c r="D761" s="73"/>
      <c r="E761" s="74"/>
      <c r="F761" s="74"/>
      <c r="G761" s="109"/>
      <c r="H761" s="80"/>
    </row>
    <row r="762" spans="3:8" ht="25.5">
      <c r="C762" s="121" t="s">
        <v>609</v>
      </c>
      <c r="D762" s="73" t="s">
        <v>616</v>
      </c>
      <c r="E762" s="74" t="s">
        <v>9</v>
      </c>
      <c r="F762" s="74">
        <v>3</v>
      </c>
      <c r="G762" s="109"/>
      <c r="H762" s="80">
        <f t="shared" si="11"/>
        <v>0</v>
      </c>
    </row>
    <row r="763" spans="3:8" ht="15">
      <c r="C763" s="121"/>
      <c r="D763" s="73"/>
      <c r="E763" s="74"/>
      <c r="F763" s="74"/>
      <c r="G763" s="109"/>
      <c r="H763" s="80"/>
    </row>
    <row r="764" spans="3:8" ht="25.5">
      <c r="C764" s="121" t="s">
        <v>610</v>
      </c>
      <c r="D764" s="73" t="s">
        <v>617</v>
      </c>
      <c r="E764" s="74" t="s">
        <v>9</v>
      </c>
      <c r="F764" s="74">
        <v>4</v>
      </c>
      <c r="G764" s="109"/>
      <c r="H764" s="80">
        <f t="shared" si="11"/>
        <v>0</v>
      </c>
    </row>
    <row r="765" spans="3:8" ht="15">
      <c r="C765" s="121"/>
      <c r="D765" s="73"/>
      <c r="E765" s="74"/>
      <c r="F765" s="74"/>
      <c r="G765" s="109"/>
      <c r="H765" s="80"/>
    </row>
    <row r="766" spans="3:8" ht="25.5">
      <c r="C766" s="121" t="s">
        <v>611</v>
      </c>
      <c r="D766" s="73" t="s">
        <v>621</v>
      </c>
      <c r="E766" s="74" t="s">
        <v>9</v>
      </c>
      <c r="F766" s="74">
        <v>16</v>
      </c>
      <c r="G766" s="109"/>
      <c r="H766" s="80">
        <f t="shared" si="11"/>
        <v>0</v>
      </c>
    </row>
    <row r="767" spans="3:8" ht="15">
      <c r="C767" s="121"/>
      <c r="D767" s="73"/>
      <c r="E767" s="74"/>
      <c r="F767" s="74"/>
      <c r="G767" s="109"/>
      <c r="H767" s="80"/>
    </row>
    <row r="768" spans="3:8" ht="15">
      <c r="C768" s="121" t="s">
        <v>612</v>
      </c>
      <c r="D768" s="73" t="s">
        <v>620</v>
      </c>
      <c r="E768" s="74" t="s">
        <v>9</v>
      </c>
      <c r="F768" s="74">
        <v>1</v>
      </c>
      <c r="G768" s="109"/>
      <c r="H768" s="80">
        <f t="shared" si="11"/>
        <v>0</v>
      </c>
    </row>
    <row r="769" spans="3:8" ht="15">
      <c r="C769" s="121"/>
      <c r="D769" s="73"/>
      <c r="E769" s="74"/>
      <c r="F769" s="74"/>
      <c r="G769" s="109"/>
      <c r="H769" s="80"/>
    </row>
    <row r="770" spans="3:8" ht="25.5">
      <c r="C770" s="121" t="s">
        <v>613</v>
      </c>
      <c r="D770" s="73" t="s">
        <v>619</v>
      </c>
      <c r="E770" s="74" t="s">
        <v>68</v>
      </c>
      <c r="F770" s="79">
        <v>10</v>
      </c>
      <c r="G770" s="109"/>
      <c r="H770" s="80">
        <f t="shared" si="11"/>
        <v>0</v>
      </c>
    </row>
    <row r="771" spans="3:8" ht="15">
      <c r="C771" s="121"/>
      <c r="D771" s="73"/>
      <c r="E771" s="74"/>
      <c r="F771" s="79"/>
      <c r="G771" s="109"/>
      <c r="H771" s="80"/>
    </row>
    <row r="772" spans="3:8" ht="25.5">
      <c r="C772" s="121" t="s">
        <v>614</v>
      </c>
      <c r="D772" s="73" t="s">
        <v>618</v>
      </c>
      <c r="E772" s="74" t="s">
        <v>68</v>
      </c>
      <c r="F772" s="79">
        <v>10</v>
      </c>
      <c r="G772" s="109"/>
      <c r="H772" s="80">
        <f t="shared" si="11"/>
        <v>0</v>
      </c>
    </row>
    <row r="773" spans="3:8" ht="15">
      <c r="C773" s="121"/>
      <c r="D773" s="73"/>
      <c r="E773" s="74"/>
      <c r="F773" s="117"/>
      <c r="G773" s="109"/>
      <c r="H773" s="80"/>
    </row>
    <row r="774" spans="4:8" ht="15">
      <c r="D774" s="111" t="s">
        <v>606</v>
      </c>
      <c r="E774" s="138"/>
      <c r="F774" s="139"/>
      <c r="G774" s="113"/>
      <c r="H774" s="140">
        <f>SUM(H760:H772)</f>
        <v>0</v>
      </c>
    </row>
    <row r="775" spans="3:8" ht="15.75" thickBot="1">
      <c r="C775" s="134"/>
      <c r="D775" s="59"/>
      <c r="E775" s="25"/>
      <c r="F775" s="42"/>
      <c r="G775" s="26"/>
      <c r="H775" s="26"/>
    </row>
    <row r="776" spans="2:8" s="43" customFormat="1" ht="15">
      <c r="B776" s="38"/>
      <c r="C776" s="370" t="s">
        <v>622</v>
      </c>
      <c r="D776" s="370"/>
      <c r="E776" s="29"/>
      <c r="F776" s="30"/>
      <c r="G776" s="367">
        <f>SUM(H756+H774)</f>
        <v>0</v>
      </c>
      <c r="H776" s="367"/>
    </row>
    <row r="777" spans="2:8" s="43" customFormat="1" ht="15">
      <c r="B777" s="38"/>
      <c r="C777" s="39"/>
      <c r="D777" s="39"/>
      <c r="E777" s="29"/>
      <c r="F777" s="30"/>
      <c r="G777" s="30"/>
      <c r="H777" s="30"/>
    </row>
    <row r="778" spans="1:8" s="49" customFormat="1" ht="15.75">
      <c r="A778" s="52"/>
      <c r="B778" s="18" t="s">
        <v>623</v>
      </c>
      <c r="C778" s="53" t="s">
        <v>624</v>
      </c>
      <c r="D778" s="52"/>
      <c r="E778" s="11"/>
      <c r="F778" s="53"/>
      <c r="G778" s="12"/>
      <c r="H778" s="12"/>
    </row>
    <row r="779" spans="2:8" ht="15.75">
      <c r="B779" s="7"/>
      <c r="C779" s="7"/>
      <c r="D779" s="8"/>
      <c r="F779" s="193" t="s">
        <v>143</v>
      </c>
      <c r="G779" s="194" t="s">
        <v>3</v>
      </c>
      <c r="H779" s="194" t="s">
        <v>4</v>
      </c>
    </row>
    <row r="780" spans="3:8" ht="42" customHeight="1">
      <c r="C780" s="14" t="s">
        <v>626</v>
      </c>
      <c r="D780" s="73" t="s">
        <v>625</v>
      </c>
      <c r="E780" s="74" t="s">
        <v>68</v>
      </c>
      <c r="F780" s="79">
        <v>15</v>
      </c>
      <c r="G780" s="109"/>
      <c r="H780" s="80">
        <f aca="true" t="shared" si="12" ref="H780:H798">SUM(F780*G780)</f>
        <v>0</v>
      </c>
    </row>
    <row r="781" spans="3:8" ht="12.75" customHeight="1">
      <c r="C781" s="14"/>
      <c r="D781" s="73"/>
      <c r="E781" s="74"/>
      <c r="F781" s="79"/>
      <c r="G781" s="109"/>
      <c r="H781" s="80"/>
    </row>
    <row r="782" spans="3:8" ht="41.25" customHeight="1">
      <c r="C782" s="14" t="s">
        <v>637</v>
      </c>
      <c r="D782" s="73" t="s">
        <v>627</v>
      </c>
      <c r="E782" s="74" t="s">
        <v>68</v>
      </c>
      <c r="F782" s="79">
        <v>15</v>
      </c>
      <c r="G782" s="109"/>
      <c r="H782" s="80">
        <f t="shared" si="12"/>
        <v>0</v>
      </c>
    </row>
    <row r="783" spans="3:8" ht="11.25" customHeight="1">
      <c r="C783" s="14"/>
      <c r="D783" s="73"/>
      <c r="E783" s="74"/>
      <c r="F783" s="79"/>
      <c r="G783" s="109"/>
      <c r="H783" s="80"/>
    </row>
    <row r="784" spans="3:8" ht="42" customHeight="1">
      <c r="C784" s="14" t="s">
        <v>638</v>
      </c>
      <c r="D784" s="73" t="s">
        <v>628</v>
      </c>
      <c r="E784" s="74" t="s">
        <v>68</v>
      </c>
      <c r="F784" s="79">
        <v>10</v>
      </c>
      <c r="G784" s="109"/>
      <c r="H784" s="80">
        <f t="shared" si="12"/>
        <v>0</v>
      </c>
    </row>
    <row r="785" spans="3:8" ht="14.25" customHeight="1">
      <c r="C785" s="14"/>
      <c r="D785" s="73"/>
      <c r="E785" s="74"/>
      <c r="F785" s="79"/>
      <c r="G785" s="109"/>
      <c r="H785" s="80"/>
    </row>
    <row r="786" spans="3:8" ht="25.5">
      <c r="C786" s="14" t="s">
        <v>639</v>
      </c>
      <c r="D786" s="73" t="s">
        <v>629</v>
      </c>
      <c r="E786" s="74" t="s">
        <v>68</v>
      </c>
      <c r="F786" s="79">
        <v>10</v>
      </c>
      <c r="G786" s="109"/>
      <c r="H786" s="80">
        <f t="shared" si="12"/>
        <v>0</v>
      </c>
    </row>
    <row r="787" spans="3:8" ht="15">
      <c r="C787" s="14"/>
      <c r="D787" s="73"/>
      <c r="E787" s="74"/>
      <c r="F787" s="79"/>
      <c r="G787" s="109"/>
      <c r="H787" s="80"/>
    </row>
    <row r="788" spans="3:8" ht="25.5">
      <c r="C788" s="14" t="s">
        <v>640</v>
      </c>
      <c r="D788" s="73" t="s">
        <v>630</v>
      </c>
      <c r="E788" s="74" t="s">
        <v>68</v>
      </c>
      <c r="F788" s="79">
        <v>10</v>
      </c>
      <c r="G788" s="109"/>
      <c r="H788" s="80">
        <f t="shared" si="12"/>
        <v>0</v>
      </c>
    </row>
    <row r="789" spans="3:8" ht="15">
      <c r="C789" s="14"/>
      <c r="D789" s="73"/>
      <c r="E789" s="74"/>
      <c r="F789" s="79"/>
      <c r="G789" s="109"/>
      <c r="H789" s="80"/>
    </row>
    <row r="790" spans="3:8" ht="25.5">
      <c r="C790" s="14" t="s">
        <v>641</v>
      </c>
      <c r="D790" s="73" t="s">
        <v>631</v>
      </c>
      <c r="E790" s="74" t="s">
        <v>68</v>
      </c>
      <c r="F790" s="79">
        <v>54</v>
      </c>
      <c r="G790" s="109"/>
      <c r="H790" s="80">
        <f t="shared" si="12"/>
        <v>0</v>
      </c>
    </row>
    <row r="791" spans="3:8" ht="15">
      <c r="C791" s="14"/>
      <c r="D791" s="73"/>
      <c r="E791" s="74"/>
      <c r="F791" s="79"/>
      <c r="G791" s="109"/>
      <c r="H791" s="80">
        <f t="shared" si="12"/>
        <v>0</v>
      </c>
    </row>
    <row r="792" spans="3:8" ht="25.5">
      <c r="C792" s="14" t="s">
        <v>642</v>
      </c>
      <c r="D792" s="73" t="s">
        <v>632</v>
      </c>
      <c r="E792" s="74" t="s">
        <v>68</v>
      </c>
      <c r="F792" s="79">
        <v>28</v>
      </c>
      <c r="G792" s="109"/>
      <c r="H792" s="80">
        <f t="shared" si="12"/>
        <v>0</v>
      </c>
    </row>
    <row r="793" spans="3:8" ht="15">
      <c r="C793" s="14"/>
      <c r="D793" s="73"/>
      <c r="E793" s="74"/>
      <c r="F793" s="79"/>
      <c r="G793" s="109"/>
      <c r="H793" s="80"/>
    </row>
    <row r="794" spans="3:8" ht="38.25">
      <c r="C794" s="14" t="s">
        <v>643</v>
      </c>
      <c r="D794" s="73" t="s">
        <v>633</v>
      </c>
      <c r="E794" s="74" t="s">
        <v>68</v>
      </c>
      <c r="F794" s="79">
        <v>85</v>
      </c>
      <c r="G794" s="109"/>
      <c r="H794" s="80">
        <f t="shared" si="12"/>
        <v>0</v>
      </c>
    </row>
    <row r="795" spans="3:8" ht="15">
      <c r="C795" s="14"/>
      <c r="D795" s="73"/>
      <c r="E795" s="74"/>
      <c r="F795" s="79"/>
      <c r="G795" s="109"/>
      <c r="H795" s="80"/>
    </row>
    <row r="796" spans="3:8" ht="15">
      <c r="C796" s="14" t="s">
        <v>644</v>
      </c>
      <c r="D796" s="73" t="s">
        <v>634</v>
      </c>
      <c r="E796" s="74" t="s">
        <v>636</v>
      </c>
      <c r="F796" s="74">
        <v>1</v>
      </c>
      <c r="G796" s="109"/>
      <c r="H796" s="80">
        <f t="shared" si="12"/>
        <v>0</v>
      </c>
    </row>
    <row r="797" spans="3:8" ht="15">
      <c r="C797" s="14"/>
      <c r="D797" s="73"/>
      <c r="E797" s="74"/>
      <c r="F797" s="74"/>
      <c r="G797" s="109"/>
      <c r="H797" s="80"/>
    </row>
    <row r="798" spans="3:8" ht="38.25">
      <c r="C798" s="14" t="s">
        <v>645</v>
      </c>
      <c r="D798" s="81" t="s">
        <v>635</v>
      </c>
      <c r="E798" s="74" t="s">
        <v>636</v>
      </c>
      <c r="F798" s="83">
        <v>1</v>
      </c>
      <c r="G798" s="125"/>
      <c r="H798" s="80">
        <f t="shared" si="12"/>
        <v>0</v>
      </c>
    </row>
    <row r="799" spans="3:8" ht="15.75" thickBot="1">
      <c r="C799" s="134"/>
      <c r="D799" s="59"/>
      <c r="E799" s="25"/>
      <c r="F799" s="42"/>
      <c r="G799" s="26"/>
      <c r="H799" s="26"/>
    </row>
    <row r="800" spans="2:8" s="43" customFormat="1" ht="15">
      <c r="B800" s="38"/>
      <c r="C800" s="370" t="s">
        <v>646</v>
      </c>
      <c r="D800" s="370"/>
      <c r="E800" s="29"/>
      <c r="F800" s="30"/>
      <c r="G800" s="367">
        <f>SUM(H780:H799)</f>
        <v>0</v>
      </c>
      <c r="H800" s="367"/>
    </row>
    <row r="801" spans="2:8" s="43" customFormat="1" ht="15">
      <c r="B801" s="38"/>
      <c r="C801" s="39"/>
      <c r="D801" s="39"/>
      <c r="E801" s="29"/>
      <c r="F801" s="30"/>
      <c r="G801" s="30"/>
      <c r="H801" s="30"/>
    </row>
    <row r="802" spans="1:8" s="49" customFormat="1" ht="15.75">
      <c r="A802" s="52"/>
      <c r="B802" s="18" t="s">
        <v>647</v>
      </c>
      <c r="C802" s="53" t="s">
        <v>648</v>
      </c>
      <c r="D802" s="52"/>
      <c r="E802" s="11"/>
      <c r="F802" s="53"/>
      <c r="G802" s="12"/>
      <c r="H802" s="12"/>
    </row>
    <row r="803" spans="2:8" ht="15.75">
      <c r="B803" s="7"/>
      <c r="C803" s="7"/>
      <c r="D803" s="8"/>
      <c r="F803" s="193" t="s">
        <v>143</v>
      </c>
      <c r="G803" s="194" t="s">
        <v>3</v>
      </c>
      <c r="H803" s="194" t="s">
        <v>4</v>
      </c>
    </row>
    <row r="804" spans="3:8" ht="38.25">
      <c r="C804" s="14" t="s">
        <v>649</v>
      </c>
      <c r="D804" s="73" t="s">
        <v>652</v>
      </c>
      <c r="E804" s="74" t="s">
        <v>636</v>
      </c>
      <c r="F804" s="74">
        <v>1</v>
      </c>
      <c r="G804" s="109"/>
      <c r="H804" s="80">
        <f>SUM(F804*G804)</f>
        <v>0</v>
      </c>
    </row>
    <row r="805" spans="3:8" ht="15">
      <c r="C805" s="14"/>
      <c r="D805" s="73"/>
      <c r="E805" s="74"/>
      <c r="F805" s="74"/>
      <c r="G805" s="109"/>
      <c r="H805" s="80"/>
    </row>
    <row r="806" spans="3:8" ht="51">
      <c r="C806" s="14" t="s">
        <v>650</v>
      </c>
      <c r="D806" s="73" t="s">
        <v>653</v>
      </c>
      <c r="E806" s="74" t="s">
        <v>636</v>
      </c>
      <c r="F806" s="74">
        <v>1</v>
      </c>
      <c r="G806" s="109"/>
      <c r="H806" s="80">
        <f>SUM(F806*G806)</f>
        <v>0</v>
      </c>
    </row>
    <row r="807" spans="3:8" ht="15">
      <c r="C807" s="14"/>
      <c r="D807" s="73"/>
      <c r="E807" s="74"/>
      <c r="F807" s="74"/>
      <c r="G807" s="109"/>
      <c r="H807" s="80"/>
    </row>
    <row r="808" spans="3:8" ht="51">
      <c r="C808" s="14" t="s">
        <v>651</v>
      </c>
      <c r="D808" s="81" t="s">
        <v>654</v>
      </c>
      <c r="E808" s="74" t="s">
        <v>636</v>
      </c>
      <c r="F808" s="83">
        <v>1</v>
      </c>
      <c r="G808" s="125"/>
      <c r="H808" s="80">
        <f>SUM(F808*G808)</f>
        <v>0</v>
      </c>
    </row>
    <row r="809" spans="3:8" ht="15.75" thickBot="1">
      <c r="C809" s="134"/>
      <c r="D809" s="59"/>
      <c r="E809" s="25"/>
      <c r="F809" s="42"/>
      <c r="G809" s="26"/>
      <c r="H809" s="26"/>
    </row>
    <row r="810" spans="3:8" ht="15">
      <c r="C810" s="370" t="s">
        <v>655</v>
      </c>
      <c r="D810" s="370"/>
      <c r="E810" s="29"/>
      <c r="F810" s="30"/>
      <c r="G810" s="367">
        <f>SUM(H804:H809)</f>
        <v>0</v>
      </c>
      <c r="H810" s="367"/>
    </row>
    <row r="811" spans="2:8" ht="15.75" thickBot="1">
      <c r="B811" s="134"/>
      <c r="C811" s="134"/>
      <c r="D811" s="59"/>
      <c r="E811" s="25"/>
      <c r="F811" s="42"/>
      <c r="G811" s="26"/>
      <c r="H811" s="26"/>
    </row>
    <row r="812" spans="2:8" ht="15.75" customHeight="1">
      <c r="B812" s="377" t="s">
        <v>659</v>
      </c>
      <c r="C812" s="377"/>
      <c r="D812" s="377"/>
      <c r="E812" s="29"/>
      <c r="F812" s="30"/>
      <c r="G812" s="367">
        <f>SUM(G629+G725+G776+G800+H810)</f>
        <v>0</v>
      </c>
      <c r="H812" s="367"/>
    </row>
    <row r="813" spans="3:8" ht="15">
      <c r="C813" s="39"/>
      <c r="D813" s="39"/>
      <c r="E813" s="29"/>
      <c r="F813" s="30"/>
      <c r="G813" s="89"/>
      <c r="H813" s="89"/>
    </row>
    <row r="814" ht="15.75">
      <c r="B814" s="71" t="s">
        <v>656</v>
      </c>
    </row>
    <row r="815" spans="2:4" ht="15.75">
      <c r="B815" s="7"/>
      <c r="C815" s="7"/>
      <c r="D815" s="8"/>
    </row>
    <row r="816" spans="1:8" s="49" customFormat="1" ht="15.75">
      <c r="A816" s="52"/>
      <c r="B816" s="18" t="s">
        <v>657</v>
      </c>
      <c r="C816" s="53" t="s">
        <v>658</v>
      </c>
      <c r="D816" s="52"/>
      <c r="E816" s="11"/>
      <c r="F816" s="53"/>
      <c r="G816" s="12"/>
      <c r="H816" s="12"/>
    </row>
    <row r="817" spans="2:8" ht="15.75">
      <c r="B817" s="7"/>
      <c r="C817" s="7"/>
      <c r="D817" s="8"/>
      <c r="F817" s="193" t="s">
        <v>143</v>
      </c>
      <c r="G817" s="194" t="s">
        <v>3</v>
      </c>
      <c r="H817" s="194" t="s">
        <v>4</v>
      </c>
    </row>
    <row r="818" spans="3:8" ht="51.75">
      <c r="C818" s="14" t="s">
        <v>660</v>
      </c>
      <c r="D818" s="141" t="s">
        <v>672</v>
      </c>
      <c r="E818" s="74"/>
      <c r="F818" s="75"/>
      <c r="G818" s="76"/>
      <c r="H818" s="74"/>
    </row>
    <row r="819" spans="4:8" ht="15">
      <c r="D819" s="85" t="s">
        <v>480</v>
      </c>
      <c r="E819" s="86" t="s">
        <v>9</v>
      </c>
      <c r="F819" s="86">
        <v>1</v>
      </c>
      <c r="G819" s="379" t="s">
        <v>673</v>
      </c>
      <c r="H819" s="379"/>
    </row>
    <row r="820" spans="4:8" ht="15">
      <c r="D820" s="85"/>
      <c r="E820" s="86"/>
      <c r="F820" s="86"/>
      <c r="G820" s="76"/>
      <c r="H820" s="74"/>
    </row>
    <row r="821" spans="3:8" ht="51.75">
      <c r="C821" s="14" t="s">
        <v>674</v>
      </c>
      <c r="D821" s="141" t="s">
        <v>675</v>
      </c>
      <c r="E821" s="74"/>
      <c r="F821" s="74"/>
      <c r="G821" s="76"/>
      <c r="H821" s="74"/>
    </row>
    <row r="822" spans="4:8" ht="15">
      <c r="D822" s="85" t="s">
        <v>480</v>
      </c>
      <c r="E822" s="86" t="s">
        <v>9</v>
      </c>
      <c r="F822" s="86">
        <v>1</v>
      </c>
      <c r="G822" s="76"/>
      <c r="H822" s="80">
        <f>SUM(F822*G822)</f>
        <v>0</v>
      </c>
    </row>
    <row r="823" spans="4:8" ht="15">
      <c r="D823" s="141"/>
      <c r="E823" s="74"/>
      <c r="F823" s="74"/>
      <c r="G823" s="76"/>
      <c r="H823" s="74"/>
    </row>
    <row r="824" spans="3:8" ht="229.5">
      <c r="C824" s="14" t="s">
        <v>676</v>
      </c>
      <c r="D824" s="142" t="s">
        <v>677</v>
      </c>
      <c r="E824" s="74"/>
      <c r="F824" s="74"/>
      <c r="G824" s="76"/>
      <c r="H824" s="74"/>
    </row>
    <row r="825" spans="4:8" ht="25.5">
      <c r="D825" s="142" t="s">
        <v>661</v>
      </c>
      <c r="E825" s="74"/>
      <c r="F825" s="74"/>
      <c r="G825" s="76"/>
      <c r="H825" s="74"/>
    </row>
    <row r="826" spans="4:8" ht="25.5">
      <c r="D826" s="142" t="s">
        <v>662</v>
      </c>
      <c r="E826" s="74"/>
      <c r="F826" s="74"/>
      <c r="G826" s="76"/>
      <c r="H826" s="74"/>
    </row>
    <row r="827" spans="4:8" ht="25.5">
      <c r="D827" s="142" t="s">
        <v>663</v>
      </c>
      <c r="E827" s="74"/>
      <c r="F827" s="74"/>
      <c r="G827" s="76"/>
      <c r="H827" s="74"/>
    </row>
    <row r="828" spans="4:8" ht="25.5">
      <c r="D828" s="142" t="s">
        <v>664</v>
      </c>
      <c r="E828" s="74"/>
      <c r="F828" s="74"/>
      <c r="G828" s="76"/>
      <c r="H828" s="74"/>
    </row>
    <row r="829" spans="4:8" ht="15">
      <c r="D829" s="142" t="s">
        <v>665</v>
      </c>
      <c r="E829" s="74"/>
      <c r="F829" s="74"/>
      <c r="G829" s="76"/>
      <c r="H829" s="74"/>
    </row>
    <row r="830" spans="4:8" ht="16.5" customHeight="1">
      <c r="D830" s="142" t="s">
        <v>666</v>
      </c>
      <c r="E830" s="74"/>
      <c r="F830" s="74"/>
      <c r="G830" s="76"/>
      <c r="H830" s="74"/>
    </row>
    <row r="831" spans="4:8" ht="15">
      <c r="D831" s="85" t="s">
        <v>480</v>
      </c>
      <c r="E831" s="86" t="s">
        <v>9</v>
      </c>
      <c r="F831" s="86">
        <v>1</v>
      </c>
      <c r="G831" s="76"/>
      <c r="H831" s="80">
        <f>SUM(F831*G831)</f>
        <v>0</v>
      </c>
    </row>
    <row r="832" spans="4:8" ht="15">
      <c r="D832" s="136"/>
      <c r="E832" s="128"/>
      <c r="F832" s="83"/>
      <c r="G832" s="143"/>
      <c r="H832" s="82"/>
    </row>
    <row r="833" spans="3:8" ht="25.5">
      <c r="C833" s="14" t="s">
        <v>678</v>
      </c>
      <c r="D833" s="136" t="s">
        <v>667</v>
      </c>
      <c r="E833" s="128" t="s">
        <v>68</v>
      </c>
      <c r="F833" s="91">
        <v>320</v>
      </c>
      <c r="G833" s="144"/>
      <c r="H833" s="80">
        <f aca="true" t="shared" si="13" ref="H833:H843">SUM(F833*G833)</f>
        <v>0</v>
      </c>
    </row>
    <row r="834" spans="4:8" ht="15">
      <c r="D834" s="136"/>
      <c r="E834" s="128"/>
      <c r="F834" s="91"/>
      <c r="G834" s="144"/>
      <c r="H834" s="80">
        <f t="shared" si="13"/>
        <v>0</v>
      </c>
    </row>
    <row r="835" spans="3:8" ht="38.25">
      <c r="C835" s="14" t="s">
        <v>679</v>
      </c>
      <c r="D835" s="136" t="s">
        <v>668</v>
      </c>
      <c r="E835" s="128" t="s">
        <v>9</v>
      </c>
      <c r="F835" s="91">
        <v>16</v>
      </c>
      <c r="G835" s="144"/>
      <c r="H835" s="80">
        <f t="shared" si="13"/>
        <v>0</v>
      </c>
    </row>
    <row r="836" spans="4:8" ht="15">
      <c r="D836" s="136"/>
      <c r="E836" s="128"/>
      <c r="F836" s="83"/>
      <c r="G836" s="143"/>
      <c r="H836" s="80">
        <f t="shared" si="13"/>
        <v>0</v>
      </c>
    </row>
    <row r="837" spans="3:8" ht="25.5">
      <c r="C837" s="14" t="s">
        <v>680</v>
      </c>
      <c r="D837" s="73" t="s">
        <v>684</v>
      </c>
      <c r="E837" s="128" t="s">
        <v>68</v>
      </c>
      <c r="F837" s="79">
        <v>20</v>
      </c>
      <c r="G837" s="145"/>
      <c r="H837" s="80">
        <f t="shared" si="13"/>
        <v>0</v>
      </c>
    </row>
    <row r="838" spans="4:8" ht="15">
      <c r="D838" s="73"/>
      <c r="E838" s="128"/>
      <c r="F838" s="79"/>
      <c r="G838" s="145"/>
      <c r="H838" s="80">
        <f t="shared" si="13"/>
        <v>0</v>
      </c>
    </row>
    <row r="839" spans="3:8" ht="38.25">
      <c r="C839" s="14" t="s">
        <v>681</v>
      </c>
      <c r="D839" s="73" t="s">
        <v>669</v>
      </c>
      <c r="E839" s="74" t="s">
        <v>68</v>
      </c>
      <c r="F839" s="79">
        <v>300</v>
      </c>
      <c r="G839" s="145"/>
      <c r="H839" s="80">
        <f t="shared" si="13"/>
        <v>0</v>
      </c>
    </row>
    <row r="840" spans="4:8" ht="15">
      <c r="D840" s="73"/>
      <c r="E840" s="74"/>
      <c r="F840" s="79"/>
      <c r="G840" s="145"/>
      <c r="H840" s="80">
        <f t="shared" si="13"/>
        <v>0</v>
      </c>
    </row>
    <row r="841" spans="3:8" ht="38.25">
      <c r="C841" s="14" t="s">
        <v>682</v>
      </c>
      <c r="D841" s="73" t="s">
        <v>670</v>
      </c>
      <c r="E841" s="74" t="s">
        <v>68</v>
      </c>
      <c r="F841" s="79">
        <v>18</v>
      </c>
      <c r="G841" s="145"/>
      <c r="H841" s="80">
        <f t="shared" si="13"/>
        <v>0</v>
      </c>
    </row>
    <row r="842" spans="4:8" ht="15">
      <c r="D842" s="73"/>
      <c r="E842" s="74"/>
      <c r="F842" s="79"/>
      <c r="G842" s="145"/>
      <c r="H842" s="80">
        <f t="shared" si="13"/>
        <v>0</v>
      </c>
    </row>
    <row r="843" spans="3:8" ht="51">
      <c r="C843" s="14" t="s">
        <v>683</v>
      </c>
      <c r="D843" s="136" t="s">
        <v>671</v>
      </c>
      <c r="E843" s="74" t="s">
        <v>636</v>
      </c>
      <c r="F843" s="74">
        <v>1</v>
      </c>
      <c r="G843" s="146"/>
      <c r="H843" s="80">
        <f t="shared" si="13"/>
        <v>0</v>
      </c>
    </row>
    <row r="844" spans="3:8" ht="15.75" thickBot="1">
      <c r="C844" s="134"/>
      <c r="D844" s="59"/>
      <c r="E844" s="25"/>
      <c r="F844" s="42"/>
      <c r="G844" s="26"/>
      <c r="H844" s="26"/>
    </row>
    <row r="845" spans="2:8" s="43" customFormat="1" ht="15" customHeight="1">
      <c r="B845" s="38"/>
      <c r="C845" s="368" t="s">
        <v>685</v>
      </c>
      <c r="D845" s="368"/>
      <c r="E845" s="368"/>
      <c r="F845" s="368"/>
      <c r="G845" s="367">
        <f>SUM(H821:H843)</f>
        <v>0</v>
      </c>
      <c r="H845" s="367"/>
    </row>
    <row r="846" spans="2:8" s="43" customFormat="1" ht="15">
      <c r="B846" s="38"/>
      <c r="C846" s="39"/>
      <c r="D846" s="39"/>
      <c r="E846" s="29"/>
      <c r="F846" s="30"/>
      <c r="G846" s="30"/>
      <c r="H846" s="30"/>
    </row>
    <row r="847" spans="1:8" s="49" customFormat="1" ht="15.75">
      <c r="A847" s="52"/>
      <c r="B847" s="18" t="s">
        <v>686</v>
      </c>
      <c r="C847" s="53" t="s">
        <v>687</v>
      </c>
      <c r="D847" s="52"/>
      <c r="E847" s="11"/>
      <c r="F847" s="53"/>
      <c r="G847" s="12"/>
      <c r="H847" s="12"/>
    </row>
    <row r="848" spans="2:8" ht="15.75">
      <c r="B848" s="7"/>
      <c r="C848" s="7"/>
      <c r="D848" s="8"/>
      <c r="F848" s="193" t="s">
        <v>143</v>
      </c>
      <c r="G848" s="194" t="s">
        <v>3</v>
      </c>
      <c r="H848" s="194" t="s">
        <v>4</v>
      </c>
    </row>
    <row r="849" ht="80.25" customHeight="1">
      <c r="D849" s="97" t="s">
        <v>688</v>
      </c>
    </row>
    <row r="850" ht="12.75" customHeight="1">
      <c r="D850" s="97"/>
    </row>
    <row r="851" spans="3:8" ht="38.25">
      <c r="C851" s="14" t="s">
        <v>692</v>
      </c>
      <c r="D851" s="73" t="s">
        <v>694</v>
      </c>
      <c r="E851" s="74" t="s">
        <v>9</v>
      </c>
      <c r="F851" s="79">
        <v>1</v>
      </c>
      <c r="G851" s="109"/>
      <c r="H851" s="80">
        <f aca="true" t="shared" si="14" ref="H851:H865">SUM(F851*G851)</f>
        <v>0</v>
      </c>
    </row>
    <row r="852" spans="3:8" ht="15">
      <c r="C852" s="14"/>
      <c r="D852" s="73"/>
      <c r="E852" s="74"/>
      <c r="F852" s="79"/>
      <c r="G852" s="109"/>
      <c r="H852" s="80"/>
    </row>
    <row r="853" spans="3:8" ht="25.5">
      <c r="C853" s="14" t="s">
        <v>693</v>
      </c>
      <c r="D853" s="73" t="s">
        <v>689</v>
      </c>
      <c r="E853" s="74" t="s">
        <v>9</v>
      </c>
      <c r="F853" s="79">
        <v>1</v>
      </c>
      <c r="G853" s="109"/>
      <c r="H853" s="80">
        <f>SUM(F853*G853)</f>
        <v>0</v>
      </c>
    </row>
    <row r="854" spans="3:8" ht="15">
      <c r="C854" s="14"/>
      <c r="D854" s="126"/>
      <c r="E854" s="74"/>
      <c r="F854" s="79"/>
      <c r="G854" s="109"/>
      <c r="H854" s="80"/>
    </row>
    <row r="855" spans="3:8" ht="38.25">
      <c r="C855" s="14" t="s">
        <v>699</v>
      </c>
      <c r="D855" s="73" t="s">
        <v>695</v>
      </c>
      <c r="E855" s="74" t="s">
        <v>9</v>
      </c>
      <c r="F855" s="79">
        <v>2</v>
      </c>
      <c r="G855" s="109"/>
      <c r="H855" s="80">
        <f t="shared" si="14"/>
        <v>0</v>
      </c>
    </row>
    <row r="856" spans="3:8" ht="15">
      <c r="C856" s="14"/>
      <c r="D856" s="73"/>
      <c r="E856" s="74"/>
      <c r="F856" s="79"/>
      <c r="G856" s="109"/>
      <c r="H856" s="80"/>
    </row>
    <row r="857" spans="3:8" ht="76.5">
      <c r="C857" s="14" t="s">
        <v>700</v>
      </c>
      <c r="D857" s="73" t="s">
        <v>696</v>
      </c>
      <c r="E857" s="74" t="s">
        <v>9</v>
      </c>
      <c r="F857" s="79">
        <v>2</v>
      </c>
      <c r="G857" s="109"/>
      <c r="H857" s="80">
        <f t="shared" si="14"/>
        <v>0</v>
      </c>
    </row>
    <row r="858" spans="3:8" ht="15">
      <c r="C858" s="14"/>
      <c r="D858" s="73"/>
      <c r="E858" s="74"/>
      <c r="F858" s="79"/>
      <c r="G858" s="109"/>
      <c r="H858" s="80"/>
    </row>
    <row r="859" spans="3:8" ht="63.75">
      <c r="C859" s="14" t="s">
        <v>701</v>
      </c>
      <c r="D859" s="73" t="s">
        <v>697</v>
      </c>
      <c r="E859" s="74" t="s">
        <v>9</v>
      </c>
      <c r="F859" s="79">
        <v>8</v>
      </c>
      <c r="G859" s="109"/>
      <c r="H859" s="80">
        <f t="shared" si="14"/>
        <v>0</v>
      </c>
    </row>
    <row r="860" spans="3:8" ht="15">
      <c r="C860" s="14"/>
      <c r="D860" s="73"/>
      <c r="E860" s="74"/>
      <c r="F860" s="79"/>
      <c r="G860" s="109"/>
      <c r="H860" s="80"/>
    </row>
    <row r="861" spans="3:8" ht="51">
      <c r="C861" s="14" t="s">
        <v>702</v>
      </c>
      <c r="D861" s="73" t="s">
        <v>690</v>
      </c>
      <c r="E861" s="74" t="s">
        <v>68</v>
      </c>
      <c r="F861" s="79">
        <v>250</v>
      </c>
      <c r="G861" s="109"/>
      <c r="H861" s="80">
        <f t="shared" si="14"/>
        <v>0</v>
      </c>
    </row>
    <row r="862" spans="3:8" ht="15">
      <c r="C862" s="14"/>
      <c r="D862" s="73"/>
      <c r="E862" s="74"/>
      <c r="F862" s="79"/>
      <c r="G862" s="109"/>
      <c r="H862" s="80"/>
    </row>
    <row r="863" spans="3:8" ht="38.25">
      <c r="C863" s="14" t="s">
        <v>703</v>
      </c>
      <c r="D863" s="73" t="s">
        <v>691</v>
      </c>
      <c r="E863" s="74" t="s">
        <v>68</v>
      </c>
      <c r="F863" s="79">
        <v>240</v>
      </c>
      <c r="G863" s="109"/>
      <c r="H863" s="80">
        <f t="shared" si="14"/>
        <v>0</v>
      </c>
    </row>
    <row r="864" spans="3:8" ht="15">
      <c r="C864" s="14"/>
      <c r="D864" s="73"/>
      <c r="E864" s="74"/>
      <c r="F864" s="79"/>
      <c r="G864" s="109"/>
      <c r="H864" s="80"/>
    </row>
    <row r="865" spans="3:8" ht="156.75" customHeight="1">
      <c r="C865" s="14" t="s">
        <v>704</v>
      </c>
      <c r="D865" s="73" t="s">
        <v>698</v>
      </c>
      <c r="E865" s="74" t="s">
        <v>636</v>
      </c>
      <c r="F865" s="79">
        <v>1</v>
      </c>
      <c r="G865" s="147"/>
      <c r="H865" s="148">
        <f t="shared" si="14"/>
        <v>0</v>
      </c>
    </row>
    <row r="866" spans="3:8" ht="15.75" thickBot="1">
      <c r="C866" s="134"/>
      <c r="D866" s="59"/>
      <c r="E866" s="25"/>
      <c r="F866" s="42"/>
      <c r="G866" s="26"/>
      <c r="H866" s="26"/>
    </row>
    <row r="867" spans="2:8" s="43" customFormat="1" ht="15" customHeight="1">
      <c r="B867" s="38"/>
      <c r="C867" s="368" t="s">
        <v>705</v>
      </c>
      <c r="D867" s="368"/>
      <c r="E867" s="368"/>
      <c r="F867" s="368"/>
      <c r="G867" s="367">
        <f>SUM(H851:H865)</f>
        <v>0</v>
      </c>
      <c r="H867" s="367"/>
    </row>
    <row r="868" spans="2:8" s="43" customFormat="1" ht="15">
      <c r="B868" s="38"/>
      <c r="C868" s="39"/>
      <c r="D868" s="39"/>
      <c r="E868" s="29"/>
      <c r="F868" s="30"/>
      <c r="G868" s="30"/>
      <c r="H868" s="30"/>
    </row>
    <row r="869" spans="1:8" s="49" customFormat="1" ht="15.75">
      <c r="A869" s="52"/>
      <c r="B869" s="18" t="s">
        <v>706</v>
      </c>
      <c r="C869" s="53" t="s">
        <v>707</v>
      </c>
      <c r="D869" s="52"/>
      <c r="E869" s="11"/>
      <c r="F869" s="53"/>
      <c r="G869" s="12"/>
      <c r="H869" s="12"/>
    </row>
    <row r="870" spans="2:8" ht="15.75">
      <c r="B870" s="7"/>
      <c r="C870" s="7"/>
      <c r="D870" s="8"/>
      <c r="F870" s="193" t="s">
        <v>143</v>
      </c>
      <c r="G870" s="194" t="s">
        <v>3</v>
      </c>
      <c r="H870" s="194" t="s">
        <v>4</v>
      </c>
    </row>
    <row r="871" ht="51">
      <c r="D871" s="97" t="s">
        <v>708</v>
      </c>
    </row>
    <row r="873" spans="3:8" ht="51">
      <c r="C873" s="14" t="s">
        <v>709</v>
      </c>
      <c r="D873" s="73" t="s">
        <v>1284</v>
      </c>
      <c r="E873" s="83" t="s">
        <v>308</v>
      </c>
      <c r="F873" s="79">
        <v>1</v>
      </c>
      <c r="G873" s="150"/>
      <c r="H873" s="80">
        <f>SUM(F873*G873)</f>
        <v>0</v>
      </c>
    </row>
    <row r="874" ht="15">
      <c r="D874" s="149"/>
    </row>
    <row r="875" spans="3:8" ht="38.25">
      <c r="C875" s="14" t="s">
        <v>715</v>
      </c>
      <c r="D875" s="73" t="s">
        <v>1285</v>
      </c>
      <c r="E875" s="83" t="s">
        <v>308</v>
      </c>
      <c r="F875" s="79">
        <v>1</v>
      </c>
      <c r="G875" s="150"/>
      <c r="H875" s="80">
        <f aca="true" t="shared" si="15" ref="H875:H889">SUM(F875*G875)</f>
        <v>0</v>
      </c>
    </row>
    <row r="876" spans="4:8" ht="15">
      <c r="D876" s="73"/>
      <c r="E876" s="83"/>
      <c r="F876" s="79"/>
      <c r="G876" s="150"/>
      <c r="H876" s="80"/>
    </row>
    <row r="877" spans="3:8" ht="63.75">
      <c r="C877" s="14" t="s">
        <v>716</v>
      </c>
      <c r="D877" s="73" t="s">
        <v>1286</v>
      </c>
      <c r="E877" s="83" t="s">
        <v>308</v>
      </c>
      <c r="F877" s="79">
        <v>2</v>
      </c>
      <c r="G877" s="150"/>
      <c r="H877" s="80">
        <f t="shared" si="15"/>
        <v>0</v>
      </c>
    </row>
    <row r="878" spans="4:8" ht="15">
      <c r="D878" s="73"/>
      <c r="E878" s="83"/>
      <c r="F878" s="79"/>
      <c r="G878" s="150"/>
      <c r="H878" s="80"/>
    </row>
    <row r="879" spans="3:8" ht="51">
      <c r="C879" s="14" t="s">
        <v>717</v>
      </c>
      <c r="D879" s="73" t="s">
        <v>1287</v>
      </c>
      <c r="E879" s="83" t="s">
        <v>308</v>
      </c>
      <c r="F879" s="79">
        <v>21</v>
      </c>
      <c r="G879" s="150"/>
      <c r="H879" s="80">
        <f t="shared" si="15"/>
        <v>0</v>
      </c>
    </row>
    <row r="880" spans="4:8" ht="15">
      <c r="D880" s="73"/>
      <c r="E880" s="83"/>
      <c r="F880" s="79"/>
      <c r="G880" s="150"/>
      <c r="H880" s="80"/>
    </row>
    <row r="881" spans="3:8" ht="38.25">
      <c r="C881" s="14" t="s">
        <v>718</v>
      </c>
      <c r="D881" s="73" t="s">
        <v>710</v>
      </c>
      <c r="E881" s="83" t="s">
        <v>68</v>
      </c>
      <c r="F881" s="79">
        <v>210</v>
      </c>
      <c r="G881" s="150"/>
      <c r="H881" s="80">
        <f t="shared" si="15"/>
        <v>0</v>
      </c>
    </row>
    <row r="882" spans="4:8" ht="15">
      <c r="D882" s="73"/>
      <c r="E882" s="83"/>
      <c r="F882" s="79"/>
      <c r="G882" s="150"/>
      <c r="H882" s="80"/>
    </row>
    <row r="883" spans="3:8" ht="25.5">
      <c r="C883" s="14" t="s">
        <v>719</v>
      </c>
      <c r="D883" s="73" t="s">
        <v>711</v>
      </c>
      <c r="E883" s="83" t="s">
        <v>68</v>
      </c>
      <c r="F883" s="79">
        <v>130</v>
      </c>
      <c r="G883" s="150"/>
      <c r="H883" s="80">
        <f t="shared" si="15"/>
        <v>0</v>
      </c>
    </row>
    <row r="884" spans="4:8" ht="15">
      <c r="D884" s="73"/>
      <c r="E884" s="83"/>
      <c r="F884" s="79"/>
      <c r="G884" s="150"/>
      <c r="H884" s="80"/>
    </row>
    <row r="885" spans="3:8" ht="38.25">
      <c r="C885" s="14" t="s">
        <v>720</v>
      </c>
      <c r="D885" s="73" t="s">
        <v>713</v>
      </c>
      <c r="E885" s="83" t="s">
        <v>308</v>
      </c>
      <c r="F885" s="79">
        <v>1</v>
      </c>
      <c r="G885" s="150"/>
      <c r="H885" s="80">
        <f>SUM(F885*G885)</f>
        <v>0</v>
      </c>
    </row>
    <row r="886" spans="4:8" ht="15">
      <c r="D886" s="73"/>
      <c r="E886" s="83"/>
      <c r="F886" s="79"/>
      <c r="G886" s="150"/>
      <c r="H886" s="80"/>
    </row>
    <row r="887" spans="3:8" ht="38.25">
      <c r="C887" s="14" t="s">
        <v>721</v>
      </c>
      <c r="D887" s="73" t="s">
        <v>714</v>
      </c>
      <c r="E887" s="83" t="s">
        <v>308</v>
      </c>
      <c r="F887" s="79">
        <v>1</v>
      </c>
      <c r="G887" s="150"/>
      <c r="H887" s="80">
        <f t="shared" si="15"/>
        <v>0</v>
      </c>
    </row>
    <row r="888" spans="4:8" ht="15">
      <c r="D888" s="73"/>
      <c r="E888" s="83"/>
      <c r="F888" s="79"/>
      <c r="G888" s="150"/>
      <c r="H888" s="80"/>
    </row>
    <row r="889" spans="3:8" ht="25.5">
      <c r="C889" s="14" t="s">
        <v>722</v>
      </c>
      <c r="D889" s="73" t="s">
        <v>712</v>
      </c>
      <c r="E889" s="83" t="s">
        <v>308</v>
      </c>
      <c r="F889" s="79">
        <v>1</v>
      </c>
      <c r="G889" s="150"/>
      <c r="H889" s="80">
        <f t="shared" si="15"/>
        <v>0</v>
      </c>
    </row>
    <row r="890" spans="3:8" ht="15.75" thickBot="1">
      <c r="C890" s="134"/>
      <c r="D890" s="59"/>
      <c r="E890" s="25"/>
      <c r="F890" s="42"/>
      <c r="G890" s="26"/>
      <c r="H890" s="26"/>
    </row>
    <row r="891" spans="2:8" s="43" customFormat="1" ht="15" customHeight="1">
      <c r="B891" s="38"/>
      <c r="C891" s="368" t="s">
        <v>723</v>
      </c>
      <c r="D891" s="368"/>
      <c r="E891" s="368"/>
      <c r="F891" s="368"/>
      <c r="G891" s="367">
        <f>SUM(H873:H889)</f>
        <v>0</v>
      </c>
      <c r="H891" s="367"/>
    </row>
    <row r="892" spans="2:8" s="43" customFormat="1" ht="15">
      <c r="B892" s="38"/>
      <c r="C892" s="39"/>
      <c r="D892" s="39"/>
      <c r="E892" s="29"/>
      <c r="F892" s="30"/>
      <c r="G892" s="30"/>
      <c r="H892" s="30"/>
    </row>
    <row r="893" spans="1:8" s="49" customFormat="1" ht="15.75">
      <c r="A893" s="52"/>
      <c r="B893" s="18" t="s">
        <v>738</v>
      </c>
      <c r="C893" s="53" t="s">
        <v>724</v>
      </c>
      <c r="D893" s="52"/>
      <c r="E893" s="11"/>
      <c r="F893" s="53"/>
      <c r="G893" s="12"/>
      <c r="H893" s="12"/>
    </row>
    <row r="894" spans="2:8" ht="15.75">
      <c r="B894" s="7"/>
      <c r="C894" s="7"/>
      <c r="D894" s="8"/>
      <c r="F894" s="193" t="s">
        <v>143</v>
      </c>
      <c r="G894" s="194" t="s">
        <v>3</v>
      </c>
      <c r="H894" s="194" t="s">
        <v>4</v>
      </c>
    </row>
    <row r="895" spans="3:8" ht="89.25">
      <c r="C895" s="14" t="s">
        <v>725</v>
      </c>
      <c r="D895" s="73" t="s">
        <v>1288</v>
      </c>
      <c r="E895" s="151" t="s">
        <v>9</v>
      </c>
      <c r="F895" s="163">
        <v>1</v>
      </c>
      <c r="G895" s="152"/>
      <c r="H895" s="153">
        <f>SUM(F895*G895)</f>
        <v>0</v>
      </c>
    </row>
    <row r="897" spans="3:8" ht="51">
      <c r="C897" s="14" t="s">
        <v>731</v>
      </c>
      <c r="D897" s="73" t="s">
        <v>1289</v>
      </c>
      <c r="E897" s="154" t="s">
        <v>9</v>
      </c>
      <c r="F897" s="154">
        <v>2</v>
      </c>
      <c r="G897" s="155"/>
      <c r="H897" s="156">
        <f>SUM(F897*G897)</f>
        <v>0</v>
      </c>
    </row>
    <row r="899" spans="3:8" ht="76.5">
      <c r="C899" s="14" t="s">
        <v>732</v>
      </c>
      <c r="D899" s="73" t="s">
        <v>1290</v>
      </c>
      <c r="E899" s="157" t="s">
        <v>9</v>
      </c>
      <c r="F899" s="164">
        <v>1</v>
      </c>
      <c r="G899" s="155"/>
      <c r="H899" s="156">
        <f>SUM(F899*G899)</f>
        <v>0</v>
      </c>
    </row>
    <row r="901" spans="3:4" ht="38.25">
      <c r="C901" s="14" t="s">
        <v>733</v>
      </c>
      <c r="D901" s="73" t="s">
        <v>726</v>
      </c>
    </row>
    <row r="902" spans="4:8" ht="15">
      <c r="D902" s="158" t="s">
        <v>727</v>
      </c>
      <c r="E902" s="159" t="s">
        <v>68</v>
      </c>
      <c r="F902" s="165">
        <v>60</v>
      </c>
      <c r="G902" s="155"/>
      <c r="H902" s="156">
        <f>SUM(F902*G902)</f>
        <v>0</v>
      </c>
    </row>
    <row r="903" spans="4:8" ht="15">
      <c r="D903" s="158" t="s">
        <v>728</v>
      </c>
      <c r="E903" s="159" t="s">
        <v>68</v>
      </c>
      <c r="F903" s="165">
        <v>20</v>
      </c>
      <c r="G903" s="155"/>
      <c r="H903" s="156">
        <f>SUM(F903*G903)</f>
        <v>0</v>
      </c>
    </row>
    <row r="904" spans="4:8" ht="15">
      <c r="D904" s="158" t="s">
        <v>729</v>
      </c>
      <c r="E904" s="159" t="s">
        <v>68</v>
      </c>
      <c r="F904" s="165">
        <v>10</v>
      </c>
      <c r="G904" s="155"/>
      <c r="H904" s="156">
        <f>SUM(F904*G904)</f>
        <v>0</v>
      </c>
    </row>
    <row r="905" spans="4:8" ht="15">
      <c r="D905" s="158" t="s">
        <v>730</v>
      </c>
      <c r="E905" s="159" t="s">
        <v>68</v>
      </c>
      <c r="F905" s="165">
        <v>75</v>
      </c>
      <c r="G905" s="155"/>
      <c r="H905" s="156">
        <f>SUM(F905*G905)</f>
        <v>0</v>
      </c>
    </row>
    <row r="906" spans="4:8" ht="15">
      <c r="D906" s="160" t="s">
        <v>480</v>
      </c>
      <c r="E906" s="161" t="s">
        <v>9</v>
      </c>
      <c r="F906" s="161">
        <v>1</v>
      </c>
      <c r="G906" s="155"/>
      <c r="H906" s="162">
        <f>SUM(H902:H905)</f>
        <v>0</v>
      </c>
    </row>
    <row r="908" spans="3:8" ht="38.25">
      <c r="C908" s="14" t="s">
        <v>734</v>
      </c>
      <c r="D908" s="73" t="s">
        <v>735</v>
      </c>
      <c r="E908" s="157" t="s">
        <v>7</v>
      </c>
      <c r="F908" s="157">
        <v>1</v>
      </c>
      <c r="G908" s="155"/>
      <c r="H908" s="156">
        <f>SUM(F908*G908)</f>
        <v>0</v>
      </c>
    </row>
    <row r="909" spans="3:8" ht="15.75" thickBot="1">
      <c r="C909" s="134"/>
      <c r="D909" s="59"/>
      <c r="E909" s="25"/>
      <c r="F909" s="42"/>
      <c r="G909" s="26"/>
      <c r="H909" s="26"/>
    </row>
    <row r="910" spans="2:8" s="43" customFormat="1" ht="15" customHeight="1">
      <c r="B910" s="38"/>
      <c r="C910" s="368" t="s">
        <v>736</v>
      </c>
      <c r="D910" s="368"/>
      <c r="E910" s="368"/>
      <c r="F910" s="368"/>
      <c r="G910" s="368"/>
      <c r="H910" s="162">
        <f>SUM(H895+H899+H897+H906+H4880+H908)</f>
        <v>0</v>
      </c>
    </row>
    <row r="911" spans="2:8" ht="15.75" thickBot="1">
      <c r="B911" s="134"/>
      <c r="C911" s="134"/>
      <c r="D911" s="59"/>
      <c r="E911" s="25"/>
      <c r="F911" s="42"/>
      <c r="G911" s="26"/>
      <c r="H911" s="26"/>
    </row>
    <row r="912" spans="2:8" ht="15.75" customHeight="1">
      <c r="B912" s="377" t="s">
        <v>737</v>
      </c>
      <c r="C912" s="377"/>
      <c r="D912" s="377"/>
      <c r="E912" s="29"/>
      <c r="F912" s="30"/>
      <c r="G912" s="367">
        <f>SUM(G729+G845+G867+G891+H910)</f>
        <v>0</v>
      </c>
      <c r="H912" s="367"/>
    </row>
    <row r="913" spans="2:8" s="43" customFormat="1" ht="15">
      <c r="B913" s="38"/>
      <c r="C913" s="39"/>
      <c r="D913" s="39"/>
      <c r="E913" s="29"/>
      <c r="F913" s="30"/>
      <c r="G913" s="30"/>
      <c r="H913" s="30"/>
    </row>
    <row r="914" spans="1:8" s="49" customFormat="1" ht="15.75">
      <c r="A914" s="52"/>
      <c r="B914" s="18" t="s">
        <v>739</v>
      </c>
      <c r="C914" s="53" t="s">
        <v>740</v>
      </c>
      <c r="D914" s="52"/>
      <c r="E914" s="11"/>
      <c r="F914" s="53"/>
      <c r="G914" s="12"/>
      <c r="H914" s="12"/>
    </row>
    <row r="915" spans="2:8" ht="15.75">
      <c r="B915" s="7"/>
      <c r="C915" s="7"/>
      <c r="D915" s="8"/>
      <c r="F915" s="193" t="s">
        <v>143</v>
      </c>
      <c r="G915" s="194" t="s">
        <v>3</v>
      </c>
      <c r="H915" s="194" t="s">
        <v>4</v>
      </c>
    </row>
    <row r="916" spans="3:8" ht="76.5">
      <c r="C916" s="14" t="s">
        <v>741</v>
      </c>
      <c r="D916" s="166" t="s">
        <v>1291</v>
      </c>
      <c r="E916" s="157" t="s">
        <v>68</v>
      </c>
      <c r="F916" s="171">
        <v>78</v>
      </c>
      <c r="G916" s="167"/>
      <c r="H916" s="156">
        <f aca="true" t="shared" si="16" ref="H916:H923">SUM(F916*G916)</f>
        <v>0</v>
      </c>
    </row>
    <row r="917" spans="3:8" ht="12.75" customHeight="1">
      <c r="C917" s="14"/>
      <c r="D917" s="166"/>
      <c r="E917" s="157"/>
      <c r="F917" s="171"/>
      <c r="G917" s="167"/>
      <c r="H917" s="156"/>
    </row>
    <row r="918" spans="3:8" ht="102.75" customHeight="1">
      <c r="C918" s="14" t="s">
        <v>751</v>
      </c>
      <c r="D918" s="166" t="s">
        <v>1292</v>
      </c>
      <c r="E918" s="157" t="s">
        <v>68</v>
      </c>
      <c r="F918" s="171">
        <v>70</v>
      </c>
      <c r="G918" s="167"/>
      <c r="H918" s="156">
        <f t="shared" si="16"/>
        <v>0</v>
      </c>
    </row>
    <row r="919" spans="3:8" ht="12" customHeight="1">
      <c r="C919" s="14"/>
      <c r="D919" s="166"/>
      <c r="E919" s="157"/>
      <c r="F919" s="171"/>
      <c r="G919" s="167"/>
      <c r="H919" s="156"/>
    </row>
    <row r="920" spans="3:8" ht="25.5">
      <c r="C920" s="14" t="s">
        <v>752</v>
      </c>
      <c r="D920" s="166" t="s">
        <v>742</v>
      </c>
      <c r="E920" s="157"/>
      <c r="F920" s="171"/>
      <c r="G920" s="168"/>
      <c r="H920" s="156">
        <f t="shared" si="16"/>
        <v>0</v>
      </c>
    </row>
    <row r="921" spans="4:8" ht="63.75">
      <c r="D921" s="166" t="s">
        <v>1293</v>
      </c>
      <c r="E921" s="157" t="s">
        <v>68</v>
      </c>
      <c r="F921" s="171">
        <v>15</v>
      </c>
      <c r="G921" s="167"/>
      <c r="H921" s="156">
        <f t="shared" si="16"/>
        <v>0</v>
      </c>
    </row>
    <row r="922" spans="4:8" ht="15">
      <c r="D922" s="166" t="s">
        <v>743</v>
      </c>
      <c r="E922" s="157" t="s">
        <v>9</v>
      </c>
      <c r="F922" s="157">
        <v>2</v>
      </c>
      <c r="G922" s="167"/>
      <c r="H922" s="156">
        <f t="shared" si="16"/>
        <v>0</v>
      </c>
    </row>
    <row r="923" spans="4:8" ht="25.5">
      <c r="D923" s="166" t="s">
        <v>744</v>
      </c>
      <c r="E923" s="157" t="s">
        <v>9</v>
      </c>
      <c r="F923" s="157">
        <v>2</v>
      </c>
      <c r="G923" s="167"/>
      <c r="H923" s="156">
        <f t="shared" si="16"/>
        <v>0</v>
      </c>
    </row>
    <row r="924" spans="4:8" ht="15">
      <c r="D924" s="160" t="s">
        <v>480</v>
      </c>
      <c r="E924" s="161" t="s">
        <v>9</v>
      </c>
      <c r="F924" s="161">
        <v>1</v>
      </c>
      <c r="G924" s="167"/>
      <c r="H924" s="162">
        <f>SUM(H921:H923)</f>
        <v>0</v>
      </c>
    </row>
    <row r="925" spans="4:8" ht="15">
      <c r="D925" s="160"/>
      <c r="E925" s="161"/>
      <c r="F925" s="161"/>
      <c r="G925" s="167"/>
      <c r="H925" s="169"/>
    </row>
    <row r="926" spans="3:8" ht="15">
      <c r="C926" s="14" t="s">
        <v>753</v>
      </c>
      <c r="D926" s="166" t="s">
        <v>745</v>
      </c>
      <c r="E926" s="157"/>
      <c r="F926" s="157"/>
      <c r="G926" s="168"/>
      <c r="H926" s="157"/>
    </row>
    <row r="927" spans="4:8" ht="15">
      <c r="D927" s="166" t="s">
        <v>746</v>
      </c>
      <c r="E927" s="157" t="s">
        <v>9</v>
      </c>
      <c r="F927" s="157">
        <v>24</v>
      </c>
      <c r="G927" s="167"/>
      <c r="H927" s="156">
        <f>SUM(F927*G927)</f>
        <v>0</v>
      </c>
    </row>
    <row r="928" spans="4:8" ht="15">
      <c r="D928" s="166" t="s">
        <v>747</v>
      </c>
      <c r="E928" s="157" t="s">
        <v>9</v>
      </c>
      <c r="F928" s="157">
        <v>60</v>
      </c>
      <c r="G928" s="167"/>
      <c r="H928" s="156">
        <f>SUM(F928*G928)</f>
        <v>0</v>
      </c>
    </row>
    <row r="929" spans="4:8" ht="15">
      <c r="D929" s="166" t="s">
        <v>748</v>
      </c>
      <c r="E929" s="157" t="s">
        <v>9</v>
      </c>
      <c r="F929" s="157">
        <v>35</v>
      </c>
      <c r="G929" s="167"/>
      <c r="H929" s="156">
        <f>SUM(F929*G929)</f>
        <v>0</v>
      </c>
    </row>
    <row r="930" spans="4:8" ht="15">
      <c r="D930" s="160" t="s">
        <v>480</v>
      </c>
      <c r="E930" s="161" t="s">
        <v>9</v>
      </c>
      <c r="F930" s="161">
        <v>1</v>
      </c>
      <c r="G930" s="167"/>
      <c r="H930" s="162">
        <f>SUM(H927:H929)</f>
        <v>0</v>
      </c>
    </row>
    <row r="931" spans="4:8" ht="15">
      <c r="D931" s="160"/>
      <c r="E931" s="161"/>
      <c r="F931" s="161"/>
      <c r="G931" s="167"/>
      <c r="H931" s="169"/>
    </row>
    <row r="932" spans="3:8" ht="27" customHeight="1">
      <c r="C932" s="14" t="s">
        <v>754</v>
      </c>
      <c r="D932" s="166" t="s">
        <v>755</v>
      </c>
      <c r="E932" s="157" t="s">
        <v>9</v>
      </c>
      <c r="F932" s="157">
        <v>8</v>
      </c>
      <c r="G932" s="167"/>
      <c r="H932" s="156">
        <f>SUM(F932*G932)</f>
        <v>0</v>
      </c>
    </row>
    <row r="933" spans="3:8" ht="15">
      <c r="C933" s="14"/>
      <c r="D933" s="166"/>
      <c r="E933" s="157"/>
      <c r="F933" s="157"/>
      <c r="G933" s="167"/>
      <c r="H933" s="156"/>
    </row>
    <row r="934" spans="3:8" ht="25.5">
      <c r="C934" s="14" t="s">
        <v>758</v>
      </c>
      <c r="D934" s="166" t="s">
        <v>756</v>
      </c>
      <c r="E934" s="157" t="s">
        <v>9</v>
      </c>
      <c r="F934" s="157">
        <v>10</v>
      </c>
      <c r="G934" s="167"/>
      <c r="H934" s="156">
        <f>SUM(F934*G934)</f>
        <v>0</v>
      </c>
    </row>
    <row r="935" spans="3:8" ht="15">
      <c r="C935" s="14"/>
      <c r="D935" s="166"/>
      <c r="E935" s="157"/>
      <c r="F935" s="157"/>
      <c r="G935" s="167"/>
      <c r="H935" s="156"/>
    </row>
    <row r="936" spans="3:8" ht="25.5">
      <c r="C936" s="14" t="s">
        <v>759</v>
      </c>
      <c r="D936" s="166" t="s">
        <v>749</v>
      </c>
      <c r="E936" s="157" t="s">
        <v>7</v>
      </c>
      <c r="F936" s="157">
        <v>1</v>
      </c>
      <c r="G936" s="167"/>
      <c r="H936" s="156">
        <f>SUM(F936*G936)</f>
        <v>0</v>
      </c>
    </row>
    <row r="937" spans="3:8" ht="15">
      <c r="C937" s="14"/>
      <c r="D937" s="166"/>
      <c r="E937" s="157"/>
      <c r="F937" s="157"/>
      <c r="G937" s="167"/>
      <c r="H937" s="156"/>
    </row>
    <row r="938" spans="3:8" ht="15">
      <c r="C938" s="14" t="s">
        <v>760</v>
      </c>
      <c r="D938" s="166" t="s">
        <v>750</v>
      </c>
      <c r="E938" s="157" t="s">
        <v>7</v>
      </c>
      <c r="F938" s="157">
        <v>1</v>
      </c>
      <c r="G938" s="170"/>
      <c r="H938" s="156">
        <f>SUM(F938*G938)</f>
        <v>0</v>
      </c>
    </row>
    <row r="939" spans="3:8" ht="15">
      <c r="C939" s="14"/>
      <c r="D939" s="166"/>
      <c r="E939" s="157"/>
      <c r="F939" s="157"/>
      <c r="G939" s="170"/>
      <c r="H939" s="156"/>
    </row>
    <row r="940" spans="3:8" ht="38.25">
      <c r="C940" s="14" t="s">
        <v>761</v>
      </c>
      <c r="D940" s="166" t="s">
        <v>757</v>
      </c>
      <c r="E940" s="157" t="s">
        <v>7</v>
      </c>
      <c r="F940" s="157">
        <v>1</v>
      </c>
      <c r="G940" s="167"/>
      <c r="H940" s="156">
        <f>SUM(F940*G940)</f>
        <v>0</v>
      </c>
    </row>
    <row r="941" spans="3:8" ht="15.75" thickBot="1">
      <c r="C941" s="134"/>
      <c r="D941" s="59"/>
      <c r="E941" s="25"/>
      <c r="F941" s="42"/>
      <c r="G941" s="26"/>
      <c r="H941" s="26"/>
    </row>
    <row r="942" spans="2:8" s="43" customFormat="1" ht="15" customHeight="1">
      <c r="B942" s="38"/>
      <c r="C942" s="368" t="s">
        <v>762</v>
      </c>
      <c r="D942" s="368"/>
      <c r="E942" s="368"/>
      <c r="F942" s="368"/>
      <c r="G942" s="367">
        <f>SUM(H930+H924+H940+H918+H916+H932+H934+H936+H938)</f>
        <v>0</v>
      </c>
      <c r="H942" s="367"/>
    </row>
    <row r="943" spans="2:8" s="43" customFormat="1" ht="15">
      <c r="B943" s="38"/>
      <c r="C943" s="39"/>
      <c r="D943" s="39"/>
      <c r="E943" s="29"/>
      <c r="F943" s="30"/>
      <c r="G943" s="30"/>
      <c r="H943" s="30"/>
    </row>
    <row r="944" spans="1:8" s="49" customFormat="1" ht="15.75">
      <c r="A944" s="52"/>
      <c r="B944" s="18" t="s">
        <v>763</v>
      </c>
      <c r="C944" s="53" t="s">
        <v>764</v>
      </c>
      <c r="D944" s="52"/>
      <c r="E944" s="11"/>
      <c r="F944" s="53"/>
      <c r="G944" s="12"/>
      <c r="H944" s="12"/>
    </row>
    <row r="945" spans="2:8" ht="15.75">
      <c r="B945" s="7"/>
      <c r="C945" s="7"/>
      <c r="D945" s="8"/>
      <c r="F945" s="193" t="s">
        <v>143</v>
      </c>
      <c r="G945" s="194" t="s">
        <v>3</v>
      </c>
      <c r="H945" s="194" t="s">
        <v>4</v>
      </c>
    </row>
    <row r="946" spans="3:8" ht="15">
      <c r="C946" s="14" t="s">
        <v>765</v>
      </c>
      <c r="D946" s="166" t="s">
        <v>766</v>
      </c>
      <c r="E946" s="157" t="s">
        <v>7</v>
      </c>
      <c r="F946" s="157">
        <v>1</v>
      </c>
      <c r="G946" s="167"/>
      <c r="H946" s="156">
        <f>SUM(F946*G946)</f>
        <v>0</v>
      </c>
    </row>
    <row r="947" spans="3:8" ht="15.75" thickBot="1">
      <c r="C947" s="134"/>
      <c r="D947" s="59"/>
      <c r="E947" s="25"/>
      <c r="F947" s="42"/>
      <c r="G947" s="26"/>
      <c r="H947" s="26"/>
    </row>
    <row r="948" spans="2:8" s="43" customFormat="1" ht="15" customHeight="1">
      <c r="B948" s="38"/>
      <c r="C948" s="368" t="s">
        <v>767</v>
      </c>
      <c r="D948" s="368"/>
      <c r="E948" s="368"/>
      <c r="F948" s="368"/>
      <c r="G948" s="367">
        <f>H946</f>
        <v>0</v>
      </c>
      <c r="H948" s="367"/>
    </row>
    <row r="949" spans="2:8" s="43" customFormat="1" ht="15" customHeight="1">
      <c r="B949" s="38"/>
      <c r="C949" s="39"/>
      <c r="D949" s="39"/>
      <c r="E949" s="39"/>
      <c r="F949" s="39"/>
      <c r="G949" s="89"/>
      <c r="H949" s="89"/>
    </row>
    <row r="950" spans="1:8" ht="15.75">
      <c r="A950" s="52"/>
      <c r="B950" s="10" t="s">
        <v>768</v>
      </c>
      <c r="C950" s="10"/>
      <c r="D950" s="10"/>
      <c r="E950" s="10"/>
      <c r="F950" s="10"/>
      <c r="G950" s="61"/>
      <c r="H950" s="61"/>
    </row>
    <row r="951" spans="2:4" ht="15.75">
      <c r="B951" s="7"/>
      <c r="C951" s="7"/>
      <c r="D951" s="8"/>
    </row>
    <row r="952" spans="2:8" ht="15">
      <c r="B952" s="37" t="s">
        <v>769</v>
      </c>
      <c r="C952" s="17" t="s">
        <v>455</v>
      </c>
      <c r="G952" s="366" t="s">
        <v>458</v>
      </c>
      <c r="H952" s="366"/>
    </row>
    <row r="953" spans="2:8" ht="15">
      <c r="B953" s="37" t="s">
        <v>771</v>
      </c>
      <c r="C953" s="173" t="s">
        <v>496</v>
      </c>
      <c r="H953" s="5">
        <f>H629</f>
        <v>0</v>
      </c>
    </row>
    <row r="954" spans="2:8" ht="15">
      <c r="B954" s="37" t="s">
        <v>772</v>
      </c>
      <c r="C954" s="174" t="s">
        <v>498</v>
      </c>
      <c r="H954" s="5">
        <f>H725</f>
        <v>0</v>
      </c>
    </row>
    <row r="955" spans="2:8" ht="15">
      <c r="B955" s="37" t="s">
        <v>773</v>
      </c>
      <c r="C955" s="174" t="s">
        <v>582</v>
      </c>
      <c r="H955" s="5">
        <f>H776</f>
        <v>0</v>
      </c>
    </row>
    <row r="956" spans="2:8" ht="15">
      <c r="B956" s="37" t="s">
        <v>774</v>
      </c>
      <c r="C956" s="174" t="s">
        <v>624</v>
      </c>
      <c r="H956" s="5">
        <f>H800</f>
        <v>0</v>
      </c>
    </row>
    <row r="957" spans="2:8" ht="15">
      <c r="B957" s="37" t="s">
        <v>775</v>
      </c>
      <c r="C957" s="176" t="s">
        <v>648</v>
      </c>
      <c r="D957" s="57"/>
      <c r="E957" s="11"/>
      <c r="F957" s="58"/>
      <c r="G957" s="12"/>
      <c r="H957" s="12">
        <f>H810</f>
        <v>0</v>
      </c>
    </row>
    <row r="958" spans="3:8" ht="15">
      <c r="C958" s="370" t="s">
        <v>776</v>
      </c>
      <c r="D958" s="370"/>
      <c r="E958" s="370"/>
      <c r="F958" s="370"/>
      <c r="H958" s="5">
        <f>H812</f>
        <v>0</v>
      </c>
    </row>
    <row r="960" spans="2:8" ht="15">
      <c r="B960" s="37" t="s">
        <v>777</v>
      </c>
      <c r="C960" s="369" t="s">
        <v>658</v>
      </c>
      <c r="D960" s="369"/>
      <c r="E960" s="369"/>
      <c r="F960" s="369"/>
      <c r="G960" s="369"/>
      <c r="H960" s="30">
        <f>H845</f>
        <v>0</v>
      </c>
    </row>
    <row r="961" spans="2:8" ht="15">
      <c r="B961" s="37" t="s">
        <v>779</v>
      </c>
      <c r="C961" s="174" t="s">
        <v>687</v>
      </c>
      <c r="D961" s="177"/>
      <c r="E961" s="178"/>
      <c r="F961" s="374">
        <f>G853</f>
        <v>0</v>
      </c>
      <c r="G961" s="374"/>
      <c r="H961" s="30">
        <f>H867</f>
        <v>0</v>
      </c>
    </row>
    <row r="962" spans="2:8" ht="15">
      <c r="B962" s="37" t="s">
        <v>780</v>
      </c>
      <c r="C962" s="174" t="s">
        <v>707</v>
      </c>
      <c r="D962" s="177"/>
      <c r="E962" s="178"/>
      <c r="F962" s="366">
        <f>G882</f>
        <v>0</v>
      </c>
      <c r="G962" s="366"/>
      <c r="H962" s="30">
        <f>H891</f>
        <v>0</v>
      </c>
    </row>
    <row r="963" spans="2:8" ht="15">
      <c r="B963" s="37" t="s">
        <v>781</v>
      </c>
      <c r="C963" s="176" t="s">
        <v>778</v>
      </c>
      <c r="D963" s="179"/>
      <c r="E963" s="180"/>
      <c r="F963" s="181"/>
      <c r="G963" s="182">
        <f>G910</f>
        <v>0</v>
      </c>
      <c r="H963" s="12">
        <f>H910</f>
        <v>0</v>
      </c>
    </row>
    <row r="964" spans="3:8" ht="15">
      <c r="C964" s="370" t="s">
        <v>782</v>
      </c>
      <c r="D964" s="370"/>
      <c r="E964" s="370"/>
      <c r="F964" s="370"/>
      <c r="H964" s="5">
        <f>H912</f>
        <v>0</v>
      </c>
    </row>
    <row r="965" spans="3:6" ht="15">
      <c r="C965" s="39"/>
      <c r="D965" s="39"/>
      <c r="E965" s="39"/>
      <c r="F965" s="39"/>
    </row>
    <row r="966" spans="2:8" ht="15">
      <c r="B966" s="37" t="s">
        <v>783</v>
      </c>
      <c r="C966" s="371" t="s">
        <v>785</v>
      </c>
      <c r="D966" s="371"/>
      <c r="E966" s="39"/>
      <c r="F966" s="39"/>
      <c r="H966" s="30">
        <f>H942</f>
        <v>0</v>
      </c>
    </row>
    <row r="967" spans="2:8" ht="15">
      <c r="B967" s="37" t="s">
        <v>784</v>
      </c>
      <c r="C967" s="372" t="s">
        <v>764</v>
      </c>
      <c r="D967" s="372"/>
      <c r="E967" s="39"/>
      <c r="F967" s="39"/>
      <c r="H967" s="30">
        <f>H948</f>
        <v>0</v>
      </c>
    </row>
    <row r="968" spans="2:8" ht="15.75" thickBot="1">
      <c r="B968" s="45"/>
      <c r="C968" s="175"/>
      <c r="D968" s="59"/>
      <c r="E968" s="25"/>
      <c r="F968" s="26"/>
      <c r="G968" s="26"/>
      <c r="H968" s="26"/>
    </row>
    <row r="969" spans="2:8" ht="15">
      <c r="B969" s="373" t="s">
        <v>770</v>
      </c>
      <c r="C969" s="373"/>
      <c r="D969" s="373"/>
      <c r="H969" s="5">
        <f>SUM(H964+H967+H958+H966)</f>
        <v>0</v>
      </c>
    </row>
    <row r="970" spans="2:4" ht="15">
      <c r="B970" s="17"/>
      <c r="C970" s="17"/>
      <c r="D970" s="17"/>
    </row>
    <row r="972" spans="1:8" ht="15.75">
      <c r="A972" s="18" t="s">
        <v>786</v>
      </c>
      <c r="B972" s="56" t="s">
        <v>787</v>
      </c>
      <c r="C972" s="56"/>
      <c r="D972" s="57"/>
      <c r="E972" s="11"/>
      <c r="F972" s="58"/>
      <c r="G972" s="12"/>
      <c r="H972" s="12"/>
    </row>
    <row r="973" spans="2:8" ht="15.75">
      <c r="B973" s="7"/>
      <c r="C973" s="7"/>
      <c r="D973" s="8"/>
      <c r="F973" s="193" t="s">
        <v>143</v>
      </c>
      <c r="G973" s="194" t="s">
        <v>3</v>
      </c>
      <c r="H973" s="194" t="s">
        <v>4</v>
      </c>
    </row>
    <row r="974" spans="2:8" ht="15.75">
      <c r="B974" s="7"/>
      <c r="C974" s="7"/>
      <c r="D974" s="183" t="s">
        <v>788</v>
      </c>
      <c r="G974" s="54"/>
      <c r="H974" s="54"/>
    </row>
    <row r="975" spans="2:8" ht="15.75">
      <c r="B975" s="7"/>
      <c r="C975" s="7"/>
      <c r="D975" s="183"/>
      <c r="G975" s="54"/>
      <c r="H975" s="54"/>
    </row>
    <row r="976" spans="3:8" ht="264" customHeight="1">
      <c r="C976" s="14" t="s">
        <v>800</v>
      </c>
      <c r="D976" s="187" t="s">
        <v>1294</v>
      </c>
      <c r="E976" s="185"/>
      <c r="F976" s="185"/>
      <c r="G976" s="185"/>
      <c r="H976" s="185"/>
    </row>
    <row r="977" spans="4:8" ht="64.5">
      <c r="D977" s="184" t="s">
        <v>789</v>
      </c>
      <c r="E977" s="190" t="s">
        <v>7</v>
      </c>
      <c r="F977" s="192">
        <v>1</v>
      </c>
      <c r="G977" s="185"/>
      <c r="H977" s="185">
        <f>SUM(F977*G977)</f>
        <v>0</v>
      </c>
    </row>
    <row r="978" spans="4:8" ht="15">
      <c r="D978" s="185"/>
      <c r="E978" s="185"/>
      <c r="F978" s="185"/>
      <c r="G978" s="185"/>
      <c r="H978" s="185"/>
    </row>
    <row r="979" spans="3:8" ht="197.25" customHeight="1">
      <c r="C979" s="14" t="s">
        <v>799</v>
      </c>
      <c r="D979" s="184" t="s">
        <v>1295</v>
      </c>
      <c r="E979" s="190" t="s">
        <v>7</v>
      </c>
      <c r="F979" s="190">
        <v>1</v>
      </c>
      <c r="G979" s="185"/>
      <c r="H979" s="185">
        <f>SUM(F979*G979)</f>
        <v>0</v>
      </c>
    </row>
    <row r="980" spans="4:8" ht="15">
      <c r="D980" s="185"/>
      <c r="E980" s="189"/>
      <c r="F980" s="189"/>
      <c r="G980" s="185"/>
      <c r="H980" s="185"/>
    </row>
    <row r="981" spans="3:8" ht="81" customHeight="1">
      <c r="C981" s="14" t="s">
        <v>801</v>
      </c>
      <c r="D981" s="184" t="s">
        <v>798</v>
      </c>
      <c r="E981" s="189" t="s">
        <v>308</v>
      </c>
      <c r="F981" s="189">
        <v>12</v>
      </c>
      <c r="G981" s="185"/>
      <c r="H981" s="185">
        <f>SUM(F981*G981)</f>
        <v>0</v>
      </c>
    </row>
    <row r="982" spans="4:8" ht="15">
      <c r="D982" s="185"/>
      <c r="E982" s="189"/>
      <c r="F982" s="189"/>
      <c r="G982" s="185"/>
      <c r="H982" s="185"/>
    </row>
    <row r="983" spans="3:8" ht="115.5">
      <c r="C983" s="14" t="s">
        <v>802</v>
      </c>
      <c r="D983" s="184" t="s">
        <v>1296</v>
      </c>
      <c r="E983" s="189" t="s">
        <v>308</v>
      </c>
      <c r="F983" s="189">
        <v>1</v>
      </c>
      <c r="G983" s="185"/>
      <c r="H983" s="185">
        <f>SUM(F983*G983)</f>
        <v>0</v>
      </c>
    </row>
    <row r="984" spans="4:8" ht="15">
      <c r="D984" s="185"/>
      <c r="E984" s="189"/>
      <c r="F984" s="189"/>
      <c r="G984" s="185"/>
      <c r="H984" s="185"/>
    </row>
    <row r="985" spans="3:8" ht="78.75" customHeight="1">
      <c r="C985" s="14" t="s">
        <v>803</v>
      </c>
      <c r="D985" s="184" t="s">
        <v>1297</v>
      </c>
      <c r="E985" s="189" t="s">
        <v>308</v>
      </c>
      <c r="F985" s="190">
        <v>3</v>
      </c>
      <c r="G985" s="185"/>
      <c r="H985" s="185">
        <f aca="true" t="shared" si="17" ref="H985:H998">SUM(F985*G985)</f>
        <v>0</v>
      </c>
    </row>
    <row r="986" spans="4:8" ht="15">
      <c r="D986" s="185"/>
      <c r="E986" s="191"/>
      <c r="F986" s="191"/>
      <c r="G986" s="185"/>
      <c r="H986" s="185"/>
    </row>
    <row r="987" spans="3:8" ht="77.25">
      <c r="C987" s="14" t="s">
        <v>804</v>
      </c>
      <c r="D987" s="184" t="s">
        <v>1298</v>
      </c>
      <c r="E987" s="189" t="s">
        <v>308</v>
      </c>
      <c r="F987" s="189">
        <v>14</v>
      </c>
      <c r="G987" s="185"/>
      <c r="H987" s="185">
        <f t="shared" si="17"/>
        <v>0</v>
      </c>
    </row>
    <row r="988" spans="4:8" ht="15">
      <c r="D988" s="185"/>
      <c r="E988" s="189"/>
      <c r="F988" s="189"/>
      <c r="G988" s="185"/>
      <c r="H988" s="185"/>
    </row>
    <row r="989" spans="3:8" ht="51.75">
      <c r="C989" s="14" t="s">
        <v>805</v>
      </c>
      <c r="D989" s="184" t="s">
        <v>1299</v>
      </c>
      <c r="E989" s="189" t="s">
        <v>308</v>
      </c>
      <c r="F989" s="189">
        <v>7</v>
      </c>
      <c r="G989" s="185"/>
      <c r="H989" s="185">
        <f t="shared" si="17"/>
        <v>0</v>
      </c>
    </row>
    <row r="990" spans="4:8" ht="15">
      <c r="D990" s="185"/>
      <c r="E990" s="189"/>
      <c r="F990" s="189"/>
      <c r="G990" s="185"/>
      <c r="H990" s="185"/>
    </row>
    <row r="991" spans="3:8" ht="51.75">
      <c r="C991" s="14" t="s">
        <v>806</v>
      </c>
      <c r="D991" s="184" t="s">
        <v>1300</v>
      </c>
      <c r="E991" s="189" t="s">
        <v>308</v>
      </c>
      <c r="F991" s="189">
        <v>3</v>
      </c>
      <c r="G991" s="185"/>
      <c r="H991" s="185">
        <f t="shared" si="17"/>
        <v>0</v>
      </c>
    </row>
    <row r="992" spans="4:8" ht="15">
      <c r="D992" s="185"/>
      <c r="E992" s="191"/>
      <c r="F992" s="191"/>
      <c r="G992" s="185"/>
      <c r="H992" s="185"/>
    </row>
    <row r="993" spans="3:8" ht="130.5" customHeight="1">
      <c r="C993" s="14" t="s">
        <v>807</v>
      </c>
      <c r="D993" s="184" t="s">
        <v>1301</v>
      </c>
      <c r="E993" s="189" t="s">
        <v>68</v>
      </c>
      <c r="F993" s="189">
        <v>480</v>
      </c>
      <c r="G993" s="185"/>
      <c r="H993" s="185">
        <f t="shared" si="17"/>
        <v>0</v>
      </c>
    </row>
    <row r="994" spans="4:8" ht="26.25">
      <c r="D994" s="184" t="s">
        <v>790</v>
      </c>
      <c r="E994" s="189" t="s">
        <v>68</v>
      </c>
      <c r="F994" s="189">
        <v>90</v>
      </c>
      <c r="G994" s="185"/>
      <c r="H994" s="185">
        <f t="shared" si="17"/>
        <v>0</v>
      </c>
    </row>
    <row r="995" spans="4:8" ht="39">
      <c r="D995" s="184" t="s">
        <v>791</v>
      </c>
      <c r="E995" s="189" t="s">
        <v>68</v>
      </c>
      <c r="F995" s="189">
        <v>25</v>
      </c>
      <c r="G995" s="185"/>
      <c r="H995" s="185">
        <f t="shared" si="17"/>
        <v>0</v>
      </c>
    </row>
    <row r="996" spans="4:8" ht="15">
      <c r="D996" s="184" t="s">
        <v>792</v>
      </c>
      <c r="E996" s="189" t="s">
        <v>68</v>
      </c>
      <c r="F996" s="189">
        <v>30</v>
      </c>
      <c r="G996" s="185"/>
      <c r="H996" s="185">
        <f t="shared" si="17"/>
        <v>0</v>
      </c>
    </row>
    <row r="997" spans="4:8" ht="15">
      <c r="D997" s="184" t="s">
        <v>793</v>
      </c>
      <c r="E997" s="189" t="s">
        <v>68</v>
      </c>
      <c r="F997" s="189">
        <v>5</v>
      </c>
      <c r="G997" s="185"/>
      <c r="H997" s="185">
        <f t="shared" si="17"/>
        <v>0</v>
      </c>
    </row>
    <row r="998" spans="4:8" ht="26.25">
      <c r="D998" s="184" t="s">
        <v>794</v>
      </c>
      <c r="E998" s="189" t="s">
        <v>68</v>
      </c>
      <c r="F998" s="189">
        <v>30</v>
      </c>
      <c r="G998" s="185"/>
      <c r="H998" s="185">
        <f t="shared" si="17"/>
        <v>0</v>
      </c>
    </row>
    <row r="999" spans="4:8" ht="25.5">
      <c r="D999" s="184"/>
      <c r="E999" s="188" t="s">
        <v>7</v>
      </c>
      <c r="F999" s="188">
        <v>1</v>
      </c>
      <c r="G999" s="185"/>
      <c r="H999" s="185">
        <f>SUM(H993:H998)</f>
        <v>0</v>
      </c>
    </row>
    <row r="1000" spans="4:8" ht="15">
      <c r="D1000" s="185"/>
      <c r="E1000" s="189"/>
      <c r="F1000" s="189"/>
      <c r="G1000" s="185"/>
      <c r="H1000" s="185"/>
    </row>
    <row r="1001" spans="3:8" ht="81" customHeight="1">
      <c r="C1001" s="14" t="s">
        <v>808</v>
      </c>
      <c r="D1001" s="184" t="s">
        <v>1302</v>
      </c>
      <c r="E1001" s="189" t="s">
        <v>7</v>
      </c>
      <c r="F1001" s="189">
        <v>1</v>
      </c>
      <c r="G1001" s="185"/>
      <c r="H1001" s="185">
        <f>SUM(F1001*G1001)</f>
        <v>0</v>
      </c>
    </row>
    <row r="1002" spans="4:8" ht="15">
      <c r="D1002" s="185"/>
      <c r="E1002" s="189"/>
      <c r="F1002" s="191"/>
      <c r="G1002" s="185"/>
      <c r="H1002" s="185"/>
    </row>
    <row r="1003" spans="3:8" ht="26.25">
      <c r="C1003" s="14" t="s">
        <v>809</v>
      </c>
      <c r="D1003" s="184" t="s">
        <v>795</v>
      </c>
      <c r="E1003" s="189" t="s">
        <v>7</v>
      </c>
      <c r="F1003" s="189">
        <v>1</v>
      </c>
      <c r="G1003" s="185"/>
      <c r="H1003" s="185">
        <f>SUM(F1003*G1003)</f>
        <v>0</v>
      </c>
    </row>
    <row r="1004" spans="4:8" ht="15">
      <c r="D1004" s="185"/>
      <c r="E1004" s="189"/>
      <c r="F1004" s="191"/>
      <c r="G1004" s="185"/>
      <c r="H1004" s="185"/>
    </row>
    <row r="1005" spans="3:8" ht="26.25">
      <c r="C1005" s="14" t="s">
        <v>810</v>
      </c>
      <c r="D1005" s="184" t="s">
        <v>796</v>
      </c>
      <c r="E1005" s="189" t="s">
        <v>7</v>
      </c>
      <c r="F1005" s="189">
        <v>1</v>
      </c>
      <c r="G1005" s="185"/>
      <c r="H1005" s="185">
        <f>SUM(F1005*G1005)</f>
        <v>0</v>
      </c>
    </row>
    <row r="1006" spans="4:8" ht="15">
      <c r="D1006" s="185"/>
      <c r="E1006" s="191"/>
      <c r="F1006" s="191"/>
      <c r="G1006" s="185"/>
      <c r="H1006" s="185"/>
    </row>
    <row r="1007" spans="3:8" ht="26.25">
      <c r="C1007" s="14" t="s">
        <v>811</v>
      </c>
      <c r="D1007" s="184" t="s">
        <v>814</v>
      </c>
      <c r="E1007" s="189" t="s">
        <v>7</v>
      </c>
      <c r="F1007" s="189">
        <v>1</v>
      </c>
      <c r="G1007" s="185"/>
      <c r="H1007" s="185">
        <f>SUM(F1007*G1007)</f>
        <v>0</v>
      </c>
    </row>
    <row r="1008" spans="4:8" ht="15">
      <c r="D1008" s="185"/>
      <c r="E1008" s="189"/>
      <c r="F1008" s="189"/>
      <c r="G1008" s="185"/>
      <c r="H1008" s="185"/>
    </row>
    <row r="1009" spans="3:8" ht="26.25">
      <c r="C1009" s="14" t="s">
        <v>812</v>
      </c>
      <c r="D1009" s="184" t="s">
        <v>815</v>
      </c>
      <c r="E1009" s="189" t="s">
        <v>7</v>
      </c>
      <c r="F1009" s="189">
        <v>1</v>
      </c>
      <c r="G1009" s="185"/>
      <c r="H1009" s="185">
        <f>SUM(F1009*G1009)</f>
        <v>0</v>
      </c>
    </row>
    <row r="1010" spans="4:8" ht="15">
      <c r="D1010" s="185"/>
      <c r="E1010" s="191"/>
      <c r="F1010" s="191"/>
      <c r="G1010" s="185"/>
      <c r="H1010" s="185"/>
    </row>
    <row r="1011" spans="3:8" ht="64.5">
      <c r="C1011" s="14" t="s">
        <v>813</v>
      </c>
      <c r="D1011" s="184" t="s">
        <v>797</v>
      </c>
      <c r="E1011" s="189" t="s">
        <v>7</v>
      </c>
      <c r="F1011" s="189">
        <v>1</v>
      </c>
      <c r="G1011" s="185"/>
      <c r="H1011" s="185">
        <f>SUM(F1011*G1011)</f>
        <v>0</v>
      </c>
    </row>
    <row r="1012" spans="3:8" ht="15.75" thickBot="1">
      <c r="C1012" s="134"/>
      <c r="D1012" s="59"/>
      <c r="E1012" s="25"/>
      <c r="F1012" s="42"/>
      <c r="G1012" s="26"/>
      <c r="H1012" s="26"/>
    </row>
    <row r="1013" spans="1:8" ht="15">
      <c r="A1013" s="43"/>
      <c r="B1013" s="38"/>
      <c r="C1013" s="368" t="s">
        <v>816</v>
      </c>
      <c r="D1013" s="368"/>
      <c r="E1013" s="368"/>
      <c r="F1013" s="368"/>
      <c r="G1013" s="367">
        <f>SUM(H1001+H999+H1011+H989+H987+H1003+H1005+H1007+H1009+H991+H985+H983+H981+H979+H977)</f>
        <v>0</v>
      </c>
      <c r="H1013" s="367"/>
    </row>
    <row r="1016" spans="1:8" ht="15.75">
      <c r="A1016" s="18" t="s">
        <v>817</v>
      </c>
      <c r="B1016" s="56" t="s">
        <v>977</v>
      </c>
      <c r="C1016" s="56"/>
      <c r="D1016" s="57"/>
      <c r="E1016" s="11"/>
      <c r="F1016" s="58"/>
      <c r="G1016" s="12"/>
      <c r="H1016" s="12"/>
    </row>
    <row r="1017" spans="2:4" ht="15.75">
      <c r="B1017" s="7"/>
      <c r="C1017" s="7"/>
      <c r="D1017" s="8"/>
    </row>
    <row r="1018" spans="2:4" ht="41.25" customHeight="1">
      <c r="B1018" s="375" t="s">
        <v>818</v>
      </c>
      <c r="C1018" s="375"/>
      <c r="D1018" s="375"/>
    </row>
    <row r="1019" spans="2:4" ht="15.75" customHeight="1">
      <c r="B1019" s="70"/>
      <c r="C1019" s="70"/>
      <c r="D1019" s="70"/>
    </row>
    <row r="1020" ht="15.75">
      <c r="B1020" s="71" t="s">
        <v>947</v>
      </c>
    </row>
    <row r="1021" ht="15.75">
      <c r="B1021" s="71"/>
    </row>
    <row r="1022" spans="1:8" s="49" customFormat="1" ht="15.75">
      <c r="A1022" s="52"/>
      <c r="B1022" s="18" t="s">
        <v>819</v>
      </c>
      <c r="C1022" s="53" t="s">
        <v>820</v>
      </c>
      <c r="D1022" s="52"/>
      <c r="E1022" s="11"/>
      <c r="F1022" s="53"/>
      <c r="G1022" s="12"/>
      <c r="H1022" s="12"/>
    </row>
    <row r="1023" spans="2:8" ht="15.75">
      <c r="B1023" s="7"/>
      <c r="C1023" s="7"/>
      <c r="D1023" s="8"/>
      <c r="F1023" s="193" t="s">
        <v>143</v>
      </c>
      <c r="G1023" s="194" t="s">
        <v>3</v>
      </c>
      <c r="H1023" s="194" t="s">
        <v>4</v>
      </c>
    </row>
    <row r="1024" spans="3:8" ht="118.5" customHeight="1">
      <c r="C1024" s="14" t="s">
        <v>821</v>
      </c>
      <c r="D1024" s="223" t="s">
        <v>843</v>
      </c>
      <c r="E1024" s="195"/>
      <c r="F1024" s="196"/>
      <c r="G1024" s="197"/>
      <c r="H1024" s="198"/>
    </row>
    <row r="1025" spans="4:8" ht="15">
      <c r="D1025" s="199" t="s">
        <v>822</v>
      </c>
      <c r="E1025" s="229" t="s">
        <v>22</v>
      </c>
      <c r="F1025" s="230">
        <v>10</v>
      </c>
      <c r="G1025" s="197"/>
      <c r="H1025" s="201">
        <f>F1025*G1025</f>
        <v>0</v>
      </c>
    </row>
    <row r="1026" spans="4:8" ht="15">
      <c r="D1026" s="199"/>
      <c r="E1026" s="229"/>
      <c r="F1026" s="230"/>
      <c r="G1026" s="197"/>
      <c r="H1026" s="201"/>
    </row>
    <row r="1027" spans="3:8" ht="300" customHeight="1">
      <c r="C1027" s="14" t="s">
        <v>844</v>
      </c>
      <c r="D1027" s="202" t="s">
        <v>823</v>
      </c>
      <c r="E1027" s="231"/>
      <c r="F1027" s="232"/>
      <c r="G1027" s="205"/>
      <c r="H1027" s="205"/>
    </row>
    <row r="1028" spans="4:8" ht="15">
      <c r="D1028" s="199" t="s">
        <v>824</v>
      </c>
      <c r="E1028" s="229" t="s">
        <v>22</v>
      </c>
      <c r="F1028" s="232">
        <v>15</v>
      </c>
      <c r="G1028" s="197"/>
      <c r="H1028" s="201">
        <f>F1028*G1028</f>
        <v>0</v>
      </c>
    </row>
    <row r="1029" spans="4:8" ht="15">
      <c r="D1029" s="199" t="s">
        <v>825</v>
      </c>
      <c r="E1029" s="229" t="s">
        <v>22</v>
      </c>
      <c r="F1029" s="232">
        <v>44</v>
      </c>
      <c r="G1029" s="197"/>
      <c r="H1029" s="201">
        <f>F1029*G1029</f>
        <v>0</v>
      </c>
    </row>
    <row r="1030" spans="4:8" ht="15">
      <c r="D1030" s="199"/>
      <c r="E1030" s="231"/>
      <c r="F1030" s="232"/>
      <c r="G1030" s="205"/>
      <c r="H1030" s="205"/>
    </row>
    <row r="1031" spans="3:8" ht="145.5" customHeight="1">
      <c r="C1031" s="14" t="s">
        <v>845</v>
      </c>
      <c r="D1031" s="36" t="s">
        <v>826</v>
      </c>
      <c r="E1031" s="233"/>
      <c r="F1031" s="234"/>
      <c r="G1031" s="207"/>
      <c r="H1031" s="207"/>
    </row>
    <row r="1032" spans="4:8" ht="15">
      <c r="D1032" s="199" t="s">
        <v>827</v>
      </c>
      <c r="E1032" s="229" t="s">
        <v>22</v>
      </c>
      <c r="F1032" s="230">
        <v>14</v>
      </c>
      <c r="G1032" s="197"/>
      <c r="H1032" s="201">
        <f>F1032*G1032</f>
        <v>0</v>
      </c>
    </row>
    <row r="1033" spans="4:8" ht="15">
      <c r="D1033" s="199"/>
      <c r="E1033" s="229"/>
      <c r="F1033" s="230"/>
      <c r="G1033" s="201"/>
      <c r="H1033" s="198"/>
    </row>
    <row r="1034" spans="3:8" ht="92.25" customHeight="1">
      <c r="C1034" s="14" t="s">
        <v>846</v>
      </c>
      <c r="D1034" s="224" t="s">
        <v>828</v>
      </c>
      <c r="E1034" s="235"/>
      <c r="F1034" s="236"/>
      <c r="G1034" s="84"/>
      <c r="H1034" s="208"/>
    </row>
    <row r="1035" spans="4:8" ht="15">
      <c r="D1035" s="199" t="s">
        <v>822</v>
      </c>
      <c r="E1035" s="229" t="s">
        <v>22</v>
      </c>
      <c r="F1035" s="230">
        <v>15</v>
      </c>
      <c r="G1035" s="197"/>
      <c r="H1035" s="201">
        <f>F1035*G1035</f>
        <v>0</v>
      </c>
    </row>
    <row r="1036" spans="4:8" ht="15">
      <c r="D1036" s="199" t="s">
        <v>827</v>
      </c>
      <c r="E1036" s="229" t="s">
        <v>22</v>
      </c>
      <c r="F1036" s="230">
        <v>30</v>
      </c>
      <c r="G1036" s="197"/>
      <c r="H1036" s="201">
        <f>F1036*G1036</f>
        <v>0</v>
      </c>
    </row>
    <row r="1037" spans="4:8" ht="15">
      <c r="D1037" s="209"/>
      <c r="E1037" s="237"/>
      <c r="F1037" s="238"/>
      <c r="G1037" s="198"/>
      <c r="H1037" s="198"/>
    </row>
    <row r="1038" spans="3:8" ht="80.25" customHeight="1">
      <c r="C1038" s="14" t="s">
        <v>847</v>
      </c>
      <c r="D1038" s="187" t="s">
        <v>829</v>
      </c>
      <c r="E1038" s="233"/>
      <c r="F1038" s="234"/>
      <c r="G1038" s="207"/>
      <c r="H1038" s="207"/>
    </row>
    <row r="1039" spans="4:8" ht="25.5">
      <c r="D1039" s="226" t="s">
        <v>830</v>
      </c>
      <c r="E1039" s="239"/>
      <c r="F1039" s="240"/>
      <c r="G1039" s="212"/>
      <c r="H1039" s="213"/>
    </row>
    <row r="1040" spans="4:8" ht="15">
      <c r="D1040" s="209" t="s">
        <v>827</v>
      </c>
      <c r="E1040" s="229" t="s">
        <v>22</v>
      </c>
      <c r="F1040" s="230">
        <v>4</v>
      </c>
      <c r="G1040" s="197"/>
      <c r="H1040" s="201">
        <f>F1040*G1040</f>
        <v>0</v>
      </c>
    </row>
    <row r="1041" spans="4:8" ht="15">
      <c r="D1041" s="199"/>
      <c r="E1041" s="229"/>
      <c r="F1041" s="230"/>
      <c r="G1041" s="201"/>
      <c r="H1041" s="198"/>
    </row>
    <row r="1042" spans="3:8" ht="102">
      <c r="C1042" s="14" t="s">
        <v>848</v>
      </c>
      <c r="D1042" s="224" t="s">
        <v>831</v>
      </c>
      <c r="E1042" s="237"/>
      <c r="F1042" s="238"/>
      <c r="G1042" s="198"/>
      <c r="H1042" s="198"/>
    </row>
    <row r="1043" spans="4:8" ht="15">
      <c r="D1043" s="199" t="s">
        <v>832</v>
      </c>
      <c r="E1043" s="237"/>
      <c r="F1043" s="238"/>
      <c r="G1043" s="198"/>
      <c r="H1043" s="198"/>
    </row>
    <row r="1044" spans="4:8" ht="15">
      <c r="D1044" s="214" t="s">
        <v>827</v>
      </c>
      <c r="E1044" s="260" t="s">
        <v>308</v>
      </c>
      <c r="F1044" s="230">
        <v>8</v>
      </c>
      <c r="G1044" s="197"/>
      <c r="H1044" s="201">
        <f>F1044*G1044</f>
        <v>0</v>
      </c>
    </row>
    <row r="1045" spans="4:8" ht="15">
      <c r="D1045" s="214"/>
      <c r="E1045" s="229"/>
      <c r="F1045" s="230"/>
      <c r="G1045" s="198"/>
      <c r="H1045" s="198"/>
    </row>
    <row r="1046" spans="3:8" ht="63.75">
      <c r="C1046" s="14" t="s">
        <v>849</v>
      </c>
      <c r="D1046" s="223" t="s">
        <v>833</v>
      </c>
      <c r="E1046" s="237"/>
      <c r="F1046" s="238"/>
      <c r="G1046" s="197"/>
      <c r="H1046" s="198"/>
    </row>
    <row r="1047" spans="4:8" ht="15">
      <c r="D1047" s="199" t="s">
        <v>822</v>
      </c>
      <c r="E1047" s="260" t="s">
        <v>308</v>
      </c>
      <c r="F1047" s="230">
        <v>1</v>
      </c>
      <c r="G1047" s="197"/>
      <c r="H1047" s="201">
        <f>F1047*G1047</f>
        <v>0</v>
      </c>
    </row>
    <row r="1048" spans="4:8" ht="15">
      <c r="D1048" s="215"/>
      <c r="E1048" s="241"/>
      <c r="F1048" s="242"/>
      <c r="G1048" s="216"/>
      <c r="H1048" s="217"/>
    </row>
    <row r="1049" spans="3:8" ht="51.75">
      <c r="C1049" s="14" t="s">
        <v>850</v>
      </c>
      <c r="D1049" s="218" t="s">
        <v>834</v>
      </c>
      <c r="E1049" s="231"/>
      <c r="F1049" s="232"/>
      <c r="G1049" s="219"/>
      <c r="H1049" s="219"/>
    </row>
    <row r="1050" spans="4:8" ht="15">
      <c r="D1050" s="219" t="s">
        <v>835</v>
      </c>
      <c r="E1050" s="260" t="s">
        <v>308</v>
      </c>
      <c r="F1050" s="232">
        <v>1</v>
      </c>
      <c r="G1050" s="197"/>
      <c r="H1050" s="201">
        <f>F1050*G1050</f>
        <v>0</v>
      </c>
    </row>
    <row r="1051" spans="4:8" ht="15">
      <c r="D1051" s="220"/>
      <c r="E1051" s="241"/>
      <c r="F1051" s="242"/>
      <c r="G1051" s="216"/>
      <c r="H1051" s="217"/>
    </row>
    <row r="1052" spans="3:8" ht="51">
      <c r="C1052" s="14" t="s">
        <v>851</v>
      </c>
      <c r="D1052" s="199" t="s">
        <v>836</v>
      </c>
      <c r="E1052" s="229" t="s">
        <v>7</v>
      </c>
      <c r="F1052" s="230">
        <v>1</v>
      </c>
      <c r="G1052" s="221"/>
      <c r="H1052" s="201">
        <f>F1052*G1052</f>
        <v>0</v>
      </c>
    </row>
    <row r="1053" spans="4:8" ht="15">
      <c r="D1053" s="199"/>
      <c r="E1053" s="229"/>
      <c r="F1053" s="230"/>
      <c r="G1053" s="198"/>
      <c r="H1053" s="198"/>
    </row>
    <row r="1054" spans="3:8" ht="25.5">
      <c r="C1054" s="14" t="s">
        <v>853</v>
      </c>
      <c r="D1054" s="214" t="s">
        <v>852</v>
      </c>
      <c r="E1054" s="229" t="s">
        <v>7</v>
      </c>
      <c r="F1054" s="238">
        <v>1</v>
      </c>
      <c r="G1054" s="221"/>
      <c r="H1054" s="201">
        <f>F1054*G1054</f>
        <v>0</v>
      </c>
    </row>
    <row r="1055" spans="4:6" ht="15">
      <c r="D1055" s="209"/>
      <c r="E1055" s="243"/>
      <c r="F1055" s="193"/>
    </row>
    <row r="1056" spans="3:8" ht="25.5">
      <c r="C1056" s="14" t="s">
        <v>854</v>
      </c>
      <c r="D1056" s="214" t="s">
        <v>837</v>
      </c>
      <c r="E1056" s="229" t="s">
        <v>22</v>
      </c>
      <c r="F1056" s="244">
        <v>69</v>
      </c>
      <c r="G1056" s="197"/>
      <c r="H1056" s="201">
        <f>F1056*G1056</f>
        <v>0</v>
      </c>
    </row>
    <row r="1057" spans="4:8" ht="15">
      <c r="D1057" s="209"/>
      <c r="E1057" s="237"/>
      <c r="F1057" s="238"/>
      <c r="G1057" s="198"/>
      <c r="H1057" s="198"/>
    </row>
    <row r="1058" spans="3:8" ht="38.25">
      <c r="C1058" s="14" t="s">
        <v>855</v>
      </c>
      <c r="D1058" s="214" t="s">
        <v>838</v>
      </c>
      <c r="E1058" s="229" t="s">
        <v>22</v>
      </c>
      <c r="F1058" s="244">
        <v>69</v>
      </c>
      <c r="G1058" s="197"/>
      <c r="H1058" s="201">
        <f>F1058*G1058</f>
        <v>0</v>
      </c>
    </row>
    <row r="1059" spans="4:6" ht="15">
      <c r="D1059" s="209"/>
      <c r="E1059" s="243"/>
      <c r="F1059" s="193"/>
    </row>
    <row r="1060" spans="3:8" ht="51">
      <c r="C1060" s="14" t="s">
        <v>856</v>
      </c>
      <c r="D1060" s="214" t="s">
        <v>839</v>
      </c>
      <c r="E1060" s="229" t="s">
        <v>22</v>
      </c>
      <c r="F1060" s="244">
        <v>69</v>
      </c>
      <c r="G1060" s="197"/>
      <c r="H1060" s="201">
        <f>F1060*G1060</f>
        <v>0</v>
      </c>
    </row>
    <row r="1061" spans="4:8" ht="15">
      <c r="D1061" s="209"/>
      <c r="E1061" s="237"/>
      <c r="F1061" s="238"/>
      <c r="G1061" s="198"/>
      <c r="H1061" s="198"/>
    </row>
    <row r="1062" spans="3:8" ht="38.25">
      <c r="C1062" s="14" t="s">
        <v>857</v>
      </c>
      <c r="D1062" s="199" t="s">
        <v>840</v>
      </c>
      <c r="E1062" s="229" t="s">
        <v>7</v>
      </c>
      <c r="F1062" s="238">
        <v>1</v>
      </c>
      <c r="G1062" s="197"/>
      <c r="H1062" s="201">
        <f>F1062*G1062</f>
        <v>0</v>
      </c>
    </row>
    <row r="1063" spans="4:8" ht="15">
      <c r="D1063" s="209"/>
      <c r="E1063" s="229"/>
      <c r="F1063" s="238"/>
      <c r="G1063" s="198"/>
      <c r="H1063" s="198"/>
    </row>
    <row r="1064" spans="3:8" ht="127.5">
      <c r="C1064" s="14" t="s">
        <v>858</v>
      </c>
      <c r="D1064" s="209" t="s">
        <v>841</v>
      </c>
      <c r="E1064" s="231"/>
      <c r="F1064" s="232"/>
      <c r="G1064" s="219"/>
      <c r="H1064" s="219"/>
    </row>
    <row r="1065" spans="4:8" ht="15">
      <c r="D1065" s="199" t="s">
        <v>822</v>
      </c>
      <c r="E1065" s="229" t="s">
        <v>7</v>
      </c>
      <c r="F1065" s="230">
        <v>1</v>
      </c>
      <c r="G1065" s="197"/>
      <c r="H1065" s="201"/>
    </row>
    <row r="1066" spans="4:8" ht="15">
      <c r="D1066" s="219" t="s">
        <v>842</v>
      </c>
      <c r="E1066" s="203"/>
      <c r="F1066" s="204"/>
      <c r="G1066" s="219"/>
      <c r="H1066" s="219"/>
    </row>
    <row r="1067" spans="3:8" ht="15.75" thickBot="1">
      <c r="C1067" s="134"/>
      <c r="D1067" s="59"/>
      <c r="E1067" s="25"/>
      <c r="F1067" s="42"/>
      <c r="G1067" s="26"/>
      <c r="H1067" s="26"/>
    </row>
    <row r="1068" spans="2:8" s="43" customFormat="1" ht="15" customHeight="1">
      <c r="B1068" s="38"/>
      <c r="C1068" s="368" t="s">
        <v>859</v>
      </c>
      <c r="D1068" s="368"/>
      <c r="E1068" s="368"/>
      <c r="F1068" s="368"/>
      <c r="G1068" s="367">
        <f>SUM(H1025:H1062)</f>
        <v>0</v>
      </c>
      <c r="H1068" s="367"/>
    </row>
    <row r="1069" spans="2:8" s="43" customFormat="1" ht="15">
      <c r="B1069" s="38"/>
      <c r="C1069" s="39"/>
      <c r="D1069" s="39"/>
      <c r="E1069" s="29"/>
      <c r="F1069" s="30"/>
      <c r="G1069" s="30"/>
      <c r="H1069" s="30"/>
    </row>
    <row r="1070" spans="1:8" s="49" customFormat="1" ht="15.75">
      <c r="A1070" s="52"/>
      <c r="B1070" s="18" t="s">
        <v>860</v>
      </c>
      <c r="C1070" s="53" t="s">
        <v>861</v>
      </c>
      <c r="D1070" s="52"/>
      <c r="E1070" s="11"/>
      <c r="F1070" s="53"/>
      <c r="G1070" s="12"/>
      <c r="H1070" s="12"/>
    </row>
    <row r="1071" spans="2:8" ht="15.75">
      <c r="B1071" s="7"/>
      <c r="C1071" s="7"/>
      <c r="D1071" s="8"/>
      <c r="F1071" s="193" t="s">
        <v>143</v>
      </c>
      <c r="G1071" s="194" t="s">
        <v>3</v>
      </c>
      <c r="H1071" s="194" t="s">
        <v>4</v>
      </c>
    </row>
    <row r="1072" spans="3:8" ht="101.25" customHeight="1">
      <c r="C1072" s="14" t="s">
        <v>862</v>
      </c>
      <c r="D1072" s="206" t="s">
        <v>1303</v>
      </c>
      <c r="E1072" s="246"/>
      <c r="F1072" s="212"/>
      <c r="G1072" s="212"/>
      <c r="H1072" s="212"/>
    </row>
    <row r="1073" spans="4:8" ht="15">
      <c r="D1073" s="226" t="s">
        <v>877</v>
      </c>
      <c r="E1073" s="246"/>
      <c r="F1073" s="212"/>
      <c r="G1073" s="212"/>
      <c r="H1073" s="212"/>
    </row>
    <row r="1074" spans="4:8" ht="15">
      <c r="D1074" s="226" t="s">
        <v>863</v>
      </c>
      <c r="E1074" s="239" t="s">
        <v>878</v>
      </c>
      <c r="F1074" s="240">
        <v>20</v>
      </c>
      <c r="G1074" s="211"/>
      <c r="H1074" s="201">
        <f>F1074*G1074</f>
        <v>0</v>
      </c>
    </row>
    <row r="1075" spans="4:8" ht="15">
      <c r="D1075" s="226" t="s">
        <v>864</v>
      </c>
      <c r="E1075" s="239" t="s">
        <v>878</v>
      </c>
      <c r="F1075" s="240">
        <v>10</v>
      </c>
      <c r="G1075" s="211"/>
      <c r="H1075" s="201">
        <f>G1075*F1075</f>
        <v>0</v>
      </c>
    </row>
    <row r="1076" spans="4:8" ht="15">
      <c r="D1076" s="226" t="s">
        <v>865</v>
      </c>
      <c r="E1076" s="239" t="s">
        <v>878</v>
      </c>
      <c r="F1076" s="240">
        <v>2</v>
      </c>
      <c r="G1076" s="211"/>
      <c r="H1076" s="201">
        <f>G1076*F1076</f>
        <v>0</v>
      </c>
    </row>
    <row r="1077" spans="4:8" ht="15">
      <c r="D1077" s="226"/>
      <c r="E1077" s="239"/>
      <c r="F1077" s="240"/>
      <c r="G1077" s="212"/>
      <c r="H1077" s="212"/>
    </row>
    <row r="1078" spans="3:8" ht="25.5">
      <c r="C1078" s="14" t="s">
        <v>879</v>
      </c>
      <c r="D1078" s="226" t="s">
        <v>866</v>
      </c>
      <c r="E1078" s="239"/>
      <c r="F1078" s="240"/>
      <c r="G1078" s="212"/>
      <c r="H1078" s="212"/>
    </row>
    <row r="1079" spans="4:8" ht="15">
      <c r="D1079" s="226" t="s">
        <v>867</v>
      </c>
      <c r="E1079" s="260" t="s">
        <v>308</v>
      </c>
      <c r="F1079" s="240">
        <v>4</v>
      </c>
      <c r="G1079" s="211"/>
      <c r="H1079" s="201">
        <f>F1079*G1079</f>
        <v>0</v>
      </c>
    </row>
    <row r="1080" spans="4:8" ht="15">
      <c r="D1080" s="226" t="s">
        <v>863</v>
      </c>
      <c r="E1080" s="260" t="s">
        <v>308</v>
      </c>
      <c r="F1080" s="240">
        <v>22</v>
      </c>
      <c r="G1080" s="211"/>
      <c r="H1080" s="201">
        <f>F1080*G1080</f>
        <v>0</v>
      </c>
    </row>
    <row r="1081" spans="4:8" ht="15">
      <c r="D1081" s="226" t="s">
        <v>868</v>
      </c>
      <c r="E1081" s="260" t="s">
        <v>308</v>
      </c>
      <c r="F1081" s="240">
        <v>4</v>
      </c>
      <c r="G1081" s="211"/>
      <c r="H1081" s="201">
        <f>G1081*F1081</f>
        <v>0</v>
      </c>
    </row>
    <row r="1082" spans="4:8" ht="15">
      <c r="D1082" s="226" t="s">
        <v>864</v>
      </c>
      <c r="E1082" s="260" t="s">
        <v>308</v>
      </c>
      <c r="F1082" s="240">
        <v>30</v>
      </c>
      <c r="G1082" s="211"/>
      <c r="H1082" s="201">
        <f>G1082*F1082</f>
        <v>0</v>
      </c>
    </row>
    <row r="1083" spans="4:8" ht="15">
      <c r="D1083" s="226" t="s">
        <v>865</v>
      </c>
      <c r="E1083" s="260" t="s">
        <v>308</v>
      </c>
      <c r="F1083" s="240">
        <v>3</v>
      </c>
      <c r="G1083" s="211"/>
      <c r="H1083" s="201">
        <f>G1083*F1083</f>
        <v>0</v>
      </c>
    </row>
    <row r="1084" spans="4:8" ht="15">
      <c r="D1084" s="226"/>
      <c r="E1084" s="239"/>
      <c r="F1084" s="240"/>
      <c r="G1084" s="212"/>
      <c r="H1084" s="212"/>
    </row>
    <row r="1085" spans="3:8" ht="236.25" customHeight="1">
      <c r="C1085" s="14" t="s">
        <v>880</v>
      </c>
      <c r="D1085" s="36" t="s">
        <v>869</v>
      </c>
      <c r="E1085" s="239"/>
      <c r="F1085" s="240"/>
      <c r="G1085" s="213"/>
      <c r="H1085" s="212"/>
    </row>
    <row r="1086" spans="4:8" ht="15">
      <c r="D1086" s="248" t="s">
        <v>870</v>
      </c>
      <c r="E1086" s="260" t="s">
        <v>308</v>
      </c>
      <c r="F1086" s="256">
        <v>1</v>
      </c>
      <c r="G1086" s="211"/>
      <c r="H1086" s="201">
        <f>F1086*G1086</f>
        <v>0</v>
      </c>
    </row>
    <row r="1087" spans="4:8" ht="15">
      <c r="D1087" s="209"/>
      <c r="E1087" s="237"/>
      <c r="F1087" s="238"/>
      <c r="G1087" s="198"/>
      <c r="H1087" s="198"/>
    </row>
    <row r="1088" spans="3:8" ht="140.25">
      <c r="C1088" s="14" t="s">
        <v>881</v>
      </c>
      <c r="D1088" s="247" t="s">
        <v>871</v>
      </c>
      <c r="E1088" s="239"/>
      <c r="F1088" s="240"/>
      <c r="G1088" s="211"/>
      <c r="H1088" s="213"/>
    </row>
    <row r="1089" spans="4:8" ht="15">
      <c r="D1089" s="248" t="s">
        <v>872</v>
      </c>
      <c r="E1089" s="260" t="s">
        <v>308</v>
      </c>
      <c r="F1089" s="256">
        <v>1</v>
      </c>
      <c r="G1089" s="211"/>
      <c r="H1089" s="201">
        <f>G1089*F1089</f>
        <v>0</v>
      </c>
    </row>
    <row r="1090" spans="4:8" ht="15">
      <c r="D1090" s="248"/>
      <c r="E1090" s="255"/>
      <c r="F1090" s="256"/>
      <c r="G1090" s="211"/>
      <c r="H1090" s="201"/>
    </row>
    <row r="1091" spans="3:8" ht="25.5">
      <c r="C1091" s="14" t="s">
        <v>882</v>
      </c>
      <c r="D1091" s="199" t="s">
        <v>873</v>
      </c>
      <c r="E1091" s="257" t="s">
        <v>7</v>
      </c>
      <c r="F1091" s="244">
        <v>1</v>
      </c>
      <c r="G1091" s="197"/>
      <c r="H1091" s="201">
        <f>F1091*G1091</f>
        <v>0</v>
      </c>
    </row>
    <row r="1092" spans="4:6" ht="15">
      <c r="D1092" s="199"/>
      <c r="E1092" s="243"/>
      <c r="F1092" s="193"/>
    </row>
    <row r="1093" spans="3:8" ht="15">
      <c r="C1093" s="14" t="s">
        <v>883</v>
      </c>
      <c r="D1093" s="214" t="s">
        <v>874</v>
      </c>
      <c r="E1093" s="257" t="s">
        <v>7</v>
      </c>
      <c r="F1093" s="244">
        <v>1</v>
      </c>
      <c r="G1093" s="197"/>
      <c r="H1093" s="201">
        <f>F1093*G1093</f>
        <v>0</v>
      </c>
    </row>
    <row r="1094" spans="4:8" ht="15">
      <c r="D1094" s="249"/>
      <c r="E1094" s="237"/>
      <c r="F1094" s="238"/>
      <c r="G1094" s="197"/>
      <c r="H1094" s="201"/>
    </row>
    <row r="1095" spans="3:8" ht="25.5">
      <c r="C1095" s="14" t="s">
        <v>884</v>
      </c>
      <c r="D1095" s="252" t="s">
        <v>875</v>
      </c>
      <c r="E1095" s="257" t="s">
        <v>7</v>
      </c>
      <c r="F1095" s="244">
        <v>1</v>
      </c>
      <c r="G1095" s="251"/>
      <c r="H1095" s="201">
        <f>F1095*G1095</f>
        <v>0</v>
      </c>
    </row>
    <row r="1096" spans="4:8" ht="15">
      <c r="D1096" s="249"/>
      <c r="E1096" s="229"/>
      <c r="F1096" s="238"/>
      <c r="G1096" s="251"/>
      <c r="H1096" s="201"/>
    </row>
    <row r="1097" spans="3:8" ht="63.75">
      <c r="C1097" s="14" t="s">
        <v>885</v>
      </c>
      <c r="D1097" s="252" t="s">
        <v>876</v>
      </c>
      <c r="E1097" s="257" t="s">
        <v>7</v>
      </c>
      <c r="F1097" s="258">
        <v>1</v>
      </c>
      <c r="G1097" s="251"/>
      <c r="H1097" s="201">
        <f>F1097*G1097</f>
        <v>0</v>
      </c>
    </row>
    <row r="1098" spans="3:8" ht="15.75" thickBot="1">
      <c r="C1098" s="134"/>
      <c r="D1098" s="59"/>
      <c r="E1098" s="25"/>
      <c r="F1098" s="42"/>
      <c r="G1098" s="26"/>
      <c r="H1098" s="26"/>
    </row>
    <row r="1099" spans="2:8" s="43" customFormat="1" ht="15" customHeight="1">
      <c r="B1099" s="38"/>
      <c r="C1099" s="368" t="s">
        <v>886</v>
      </c>
      <c r="D1099" s="368"/>
      <c r="E1099" s="368"/>
      <c r="F1099" s="368"/>
      <c r="G1099" s="367">
        <f>SUM(H1074:H1097)</f>
        <v>0</v>
      </c>
      <c r="H1099" s="367"/>
    </row>
    <row r="1100" spans="2:8" s="43" customFormat="1" ht="15">
      <c r="B1100" s="38"/>
      <c r="C1100" s="39"/>
      <c r="D1100" s="39"/>
      <c r="E1100" s="29"/>
      <c r="F1100" s="30"/>
      <c r="G1100" s="30"/>
      <c r="H1100" s="30"/>
    </row>
    <row r="1101" spans="1:8" s="49" customFormat="1" ht="15.75">
      <c r="A1101" s="52"/>
      <c r="B1101" s="18" t="s">
        <v>887</v>
      </c>
      <c r="C1101" s="53" t="s">
        <v>888</v>
      </c>
      <c r="D1101" s="52"/>
      <c r="E1101" s="11"/>
      <c r="F1101" s="53"/>
      <c r="G1101" s="12"/>
      <c r="H1101" s="12"/>
    </row>
    <row r="1102" spans="2:8" ht="15.75">
      <c r="B1102" s="7"/>
      <c r="C1102" s="7"/>
      <c r="D1102" s="8"/>
      <c r="F1102" s="193" t="s">
        <v>143</v>
      </c>
      <c r="G1102" s="194" t="s">
        <v>3</v>
      </c>
      <c r="H1102" s="194" t="s">
        <v>4</v>
      </c>
    </row>
    <row r="1103" spans="3:8" ht="401.25" customHeight="1">
      <c r="C1103" s="14" t="s">
        <v>889</v>
      </c>
      <c r="D1103" s="259" t="s">
        <v>1304</v>
      </c>
      <c r="E1103" s="260"/>
      <c r="F1103" s="261"/>
      <c r="G1103" s="222"/>
      <c r="H1103" s="249"/>
    </row>
    <row r="1104" spans="4:8" ht="80.25" customHeight="1">
      <c r="D1104" s="262" t="s">
        <v>890</v>
      </c>
      <c r="E1104" s="260"/>
      <c r="F1104" s="261"/>
      <c r="G1104" s="222"/>
      <c r="H1104" s="249"/>
    </row>
    <row r="1105" spans="4:8" ht="15">
      <c r="D1105" s="263" t="s">
        <v>891</v>
      </c>
      <c r="E1105" s="264"/>
      <c r="F1105" s="265"/>
      <c r="G1105" s="266"/>
      <c r="H1105" s="267"/>
    </row>
    <row r="1106" spans="4:8" ht="15">
      <c r="D1106" s="268" t="s">
        <v>892</v>
      </c>
      <c r="E1106" s="278" t="s">
        <v>308</v>
      </c>
      <c r="F1106" s="280">
        <v>1</v>
      </c>
      <c r="G1106" s="269"/>
      <c r="H1106" s="201">
        <f>G1106*F1106</f>
        <v>0</v>
      </c>
    </row>
    <row r="1107" spans="4:8" ht="15">
      <c r="D1107" s="268"/>
      <c r="E1107" s="278"/>
      <c r="F1107" s="280"/>
      <c r="G1107" s="269"/>
      <c r="H1107" s="201"/>
    </row>
    <row r="1108" spans="3:8" ht="78" customHeight="1">
      <c r="C1108" s="14" t="s">
        <v>901</v>
      </c>
      <c r="D1108" s="224" t="s">
        <v>902</v>
      </c>
      <c r="E1108" s="229"/>
      <c r="F1108" s="230"/>
      <c r="G1108" s="200"/>
      <c r="H1108" s="249"/>
    </row>
    <row r="1109" spans="4:8" ht="15">
      <c r="D1109" s="199" t="s">
        <v>877</v>
      </c>
      <c r="E1109" s="229"/>
      <c r="F1109" s="230"/>
      <c r="G1109" s="200"/>
      <c r="H1109" s="249"/>
    </row>
    <row r="1110" spans="4:8" ht="15">
      <c r="D1110" s="199" t="s">
        <v>893</v>
      </c>
      <c r="E1110" s="229" t="s">
        <v>22</v>
      </c>
      <c r="F1110" s="230">
        <v>14</v>
      </c>
      <c r="G1110" s="222"/>
      <c r="H1110" s="201">
        <f>F1110*G1110</f>
        <v>0</v>
      </c>
    </row>
    <row r="1111" spans="4:8" ht="15">
      <c r="D1111" s="199" t="s">
        <v>894</v>
      </c>
      <c r="E1111" s="229" t="s">
        <v>22</v>
      </c>
      <c r="F1111" s="230">
        <v>2</v>
      </c>
      <c r="G1111" s="222"/>
      <c r="H1111" s="201">
        <f>F1111*G1111</f>
        <v>0</v>
      </c>
    </row>
    <row r="1112" spans="4:8" ht="15">
      <c r="D1112" s="199"/>
      <c r="E1112" s="229"/>
      <c r="F1112" s="230"/>
      <c r="G1112" s="200"/>
      <c r="H1112" s="249"/>
    </row>
    <row r="1113" spans="3:8" ht="25.5">
      <c r="C1113" s="14" t="s">
        <v>903</v>
      </c>
      <c r="D1113" s="275" t="s">
        <v>895</v>
      </c>
      <c r="E1113" s="281"/>
      <c r="F1113" s="282"/>
      <c r="G1113" s="271"/>
      <c r="H1113" s="271"/>
    </row>
    <row r="1114" spans="4:8" ht="15">
      <c r="D1114" s="199" t="s">
        <v>893</v>
      </c>
      <c r="E1114" s="281" t="s">
        <v>308</v>
      </c>
      <c r="F1114" s="230">
        <v>8</v>
      </c>
      <c r="G1114" s="222"/>
      <c r="H1114" s="201">
        <f>F1114*G1114</f>
        <v>0</v>
      </c>
    </row>
    <row r="1115" spans="4:8" ht="15">
      <c r="D1115" s="199"/>
      <c r="E1115" s="229"/>
      <c r="F1115" s="230"/>
      <c r="G1115" s="200"/>
      <c r="H1115" s="249"/>
    </row>
    <row r="1116" spans="3:8" ht="80.25" customHeight="1">
      <c r="C1116" s="14" t="s">
        <v>904</v>
      </c>
      <c r="D1116" s="184" t="s">
        <v>1305</v>
      </c>
      <c r="E1116" s="237"/>
      <c r="F1116" s="234"/>
      <c r="G1116" s="197"/>
      <c r="H1116" s="198"/>
    </row>
    <row r="1117" spans="4:8" ht="15">
      <c r="D1117" s="209" t="s">
        <v>896</v>
      </c>
      <c r="E1117" s="237" t="s">
        <v>308</v>
      </c>
      <c r="F1117" s="283">
        <v>1</v>
      </c>
      <c r="G1117" s="197"/>
      <c r="H1117" s="201">
        <f>G1117*F1117</f>
        <v>0</v>
      </c>
    </row>
    <row r="1118" spans="4:8" ht="15">
      <c r="D1118" s="209"/>
      <c r="E1118" s="237"/>
      <c r="F1118" s="234"/>
      <c r="G1118" s="197"/>
      <c r="H1118" s="201"/>
    </row>
    <row r="1119" spans="3:8" ht="25.5">
      <c r="C1119" s="14" t="s">
        <v>905</v>
      </c>
      <c r="D1119" s="277" t="s">
        <v>897</v>
      </c>
      <c r="E1119" s="257" t="s">
        <v>7</v>
      </c>
      <c r="F1119" s="284">
        <v>1</v>
      </c>
      <c r="G1119" s="222"/>
      <c r="H1119" s="201">
        <f>F1119*G1119</f>
        <v>0</v>
      </c>
    </row>
    <row r="1120" spans="4:6" ht="15">
      <c r="D1120" s="272"/>
      <c r="E1120" s="243"/>
      <c r="F1120" s="193"/>
    </row>
    <row r="1121" spans="3:8" ht="39" customHeight="1">
      <c r="C1121" s="14" t="s">
        <v>906</v>
      </c>
      <c r="D1121" s="223" t="s">
        <v>910</v>
      </c>
      <c r="E1121" s="229" t="s">
        <v>22</v>
      </c>
      <c r="F1121" s="230">
        <v>16</v>
      </c>
      <c r="G1121" s="197"/>
      <c r="H1121" s="201">
        <f>F1121*G1121</f>
        <v>0</v>
      </c>
    </row>
    <row r="1122" spans="4:6" ht="15">
      <c r="D1122" s="199"/>
      <c r="E1122" s="243"/>
      <c r="F1122" s="193"/>
    </row>
    <row r="1123" spans="3:8" ht="51">
      <c r="C1123" s="14" t="s">
        <v>907</v>
      </c>
      <c r="D1123" s="223" t="s">
        <v>898</v>
      </c>
      <c r="E1123" s="257" t="s">
        <v>7</v>
      </c>
      <c r="F1123" s="230">
        <v>1</v>
      </c>
      <c r="G1123" s="197"/>
      <c r="H1123" s="201">
        <f>F1123*G1123</f>
        <v>0</v>
      </c>
    </row>
    <row r="1124" spans="4:6" ht="15">
      <c r="D1124" s="199"/>
      <c r="E1124" s="243"/>
      <c r="F1124" s="193"/>
    </row>
    <row r="1125" spans="3:8" ht="67.5" customHeight="1">
      <c r="C1125" s="14" t="s">
        <v>908</v>
      </c>
      <c r="D1125" s="273" t="s">
        <v>911</v>
      </c>
      <c r="E1125" s="257" t="s">
        <v>7</v>
      </c>
      <c r="F1125" s="258">
        <v>1</v>
      </c>
      <c r="G1125" s="251"/>
      <c r="H1125" s="201">
        <f>F1125*G1125</f>
        <v>0</v>
      </c>
    </row>
    <row r="1126" spans="4:6" ht="15">
      <c r="D1126" s="254"/>
      <c r="E1126" s="243"/>
      <c r="F1126" s="193"/>
    </row>
    <row r="1127" spans="3:8" ht="102">
      <c r="C1127" s="14" t="s">
        <v>909</v>
      </c>
      <c r="D1127" s="209" t="s">
        <v>899</v>
      </c>
      <c r="E1127" s="237"/>
      <c r="F1127" s="238"/>
      <c r="G1127" s="198"/>
      <c r="H1127" s="198"/>
    </row>
    <row r="1128" spans="4:8" ht="15">
      <c r="D1128" s="209" t="s">
        <v>900</v>
      </c>
      <c r="E1128" s="237" t="s">
        <v>308</v>
      </c>
      <c r="F1128" s="238">
        <v>1</v>
      </c>
      <c r="G1128" s="196"/>
      <c r="H1128" s="196"/>
    </row>
    <row r="1129" spans="4:8" ht="15">
      <c r="D1129" s="198" t="s">
        <v>842</v>
      </c>
      <c r="G1129" s="197"/>
      <c r="H1129" s="201"/>
    </row>
    <row r="1130" spans="3:8" ht="15.75" thickBot="1">
      <c r="C1130" s="134"/>
      <c r="D1130" s="59"/>
      <c r="E1130" s="25"/>
      <c r="F1130" s="42"/>
      <c r="G1130" s="26"/>
      <c r="H1130" s="26"/>
    </row>
    <row r="1131" spans="2:8" s="43" customFormat="1" ht="15" customHeight="1">
      <c r="B1131" s="38"/>
      <c r="C1131" s="368" t="s">
        <v>912</v>
      </c>
      <c r="D1131" s="368"/>
      <c r="E1131" s="368"/>
      <c r="F1131" s="368"/>
      <c r="G1131" s="367">
        <f>SUM(H1105:H1125)</f>
        <v>0</v>
      </c>
      <c r="H1131" s="367"/>
    </row>
    <row r="1132" spans="2:8" s="43" customFormat="1" ht="15">
      <c r="B1132" s="38"/>
      <c r="C1132" s="39"/>
      <c r="D1132" s="39"/>
      <c r="E1132" s="29"/>
      <c r="F1132" s="30"/>
      <c r="G1132" s="30"/>
      <c r="H1132" s="30"/>
    </row>
    <row r="1133" spans="1:8" s="49" customFormat="1" ht="15.75">
      <c r="A1133" s="52"/>
      <c r="B1133" s="18" t="s">
        <v>913</v>
      </c>
      <c r="C1133" s="53" t="s">
        <v>914</v>
      </c>
      <c r="D1133" s="52"/>
      <c r="E1133" s="11"/>
      <c r="F1133" s="53"/>
      <c r="G1133" s="12"/>
      <c r="H1133" s="12"/>
    </row>
    <row r="1134" spans="2:8" ht="15.75">
      <c r="B1134" s="7"/>
      <c r="C1134" s="7"/>
      <c r="D1134" s="8"/>
      <c r="F1134" s="193" t="s">
        <v>143</v>
      </c>
      <c r="G1134" s="194" t="s">
        <v>3</v>
      </c>
      <c r="H1134" s="194" t="s">
        <v>4</v>
      </c>
    </row>
    <row r="1135" ht="63.75">
      <c r="D1135" s="285" t="s">
        <v>915</v>
      </c>
    </row>
    <row r="1136" ht="15">
      <c r="D1136" s="285"/>
    </row>
    <row r="1137" spans="3:8" ht="229.5">
      <c r="C1137" s="14" t="s">
        <v>916</v>
      </c>
      <c r="D1137" s="223" t="s">
        <v>1311</v>
      </c>
      <c r="E1137" s="237" t="s">
        <v>7</v>
      </c>
      <c r="F1137" s="238">
        <v>3</v>
      </c>
      <c r="G1137" s="197"/>
      <c r="H1137" s="201">
        <f>F1137*G1137</f>
        <v>0</v>
      </c>
    </row>
    <row r="1138" spans="4:8" ht="15">
      <c r="D1138" s="214"/>
      <c r="E1138" s="237"/>
      <c r="F1138" s="238"/>
      <c r="G1138" s="198"/>
      <c r="H1138" s="198"/>
    </row>
    <row r="1139" spans="3:8" ht="234" customHeight="1">
      <c r="C1139" s="14" t="s">
        <v>937</v>
      </c>
      <c r="D1139" s="224" t="s">
        <v>938</v>
      </c>
      <c r="E1139" s="237" t="s">
        <v>7</v>
      </c>
      <c r="F1139" s="238">
        <v>3</v>
      </c>
      <c r="G1139" s="197"/>
      <c r="H1139" s="201">
        <f>F1139*G1139</f>
        <v>0</v>
      </c>
    </row>
    <row r="1140" spans="4:8" ht="15">
      <c r="D1140" s="214"/>
      <c r="E1140" s="237"/>
      <c r="F1140" s="238"/>
      <c r="G1140" s="198"/>
      <c r="H1140" s="198"/>
    </row>
    <row r="1141" spans="3:8" ht="191.25">
      <c r="C1141" s="14" t="s">
        <v>939</v>
      </c>
      <c r="D1141" s="224" t="s">
        <v>918</v>
      </c>
      <c r="E1141" s="257" t="s">
        <v>7</v>
      </c>
      <c r="F1141" s="238">
        <v>1</v>
      </c>
      <c r="G1141" s="197"/>
      <c r="H1141" s="201">
        <f>F1141*G1141</f>
        <v>0</v>
      </c>
    </row>
    <row r="1142" spans="4:6" ht="15">
      <c r="D1142" s="286"/>
      <c r="E1142" s="243"/>
      <c r="F1142" s="193"/>
    </row>
    <row r="1143" spans="3:8" ht="51.75">
      <c r="C1143" s="14" t="s">
        <v>940</v>
      </c>
      <c r="D1143" s="291" t="s">
        <v>919</v>
      </c>
      <c r="E1143" s="294"/>
      <c r="F1143" s="294"/>
      <c r="G1143"/>
      <c r="H1143"/>
    </row>
    <row r="1144" spans="4:8" ht="15">
      <c r="D1144" s="208" t="s">
        <v>920</v>
      </c>
      <c r="E1144" s="295" t="s">
        <v>921</v>
      </c>
      <c r="F1144" s="283">
        <v>3</v>
      </c>
      <c r="G1144" s="197"/>
      <c r="H1144" s="201">
        <f aca="true" t="shared" si="18" ref="H1144:H1152">F1144*G1144</f>
        <v>0</v>
      </c>
    </row>
    <row r="1145" spans="4:8" ht="15">
      <c r="D1145" s="208" t="s">
        <v>922</v>
      </c>
      <c r="E1145" s="295" t="s">
        <v>921</v>
      </c>
      <c r="F1145" s="283">
        <v>3</v>
      </c>
      <c r="G1145" s="197"/>
      <c r="H1145" s="201">
        <f t="shared" si="18"/>
        <v>0</v>
      </c>
    </row>
    <row r="1146" spans="4:8" ht="15">
      <c r="D1146" s="208" t="s">
        <v>923</v>
      </c>
      <c r="E1146" s="295" t="s">
        <v>921</v>
      </c>
      <c r="F1146" s="283">
        <v>3</v>
      </c>
      <c r="G1146" s="197"/>
      <c r="H1146" s="201">
        <f t="shared" si="18"/>
        <v>0</v>
      </c>
    </row>
    <row r="1147" spans="4:8" ht="15">
      <c r="D1147" s="208" t="s">
        <v>924</v>
      </c>
      <c r="E1147" s="295" t="s">
        <v>925</v>
      </c>
      <c r="F1147" s="236">
        <v>3</v>
      </c>
      <c r="G1147" s="80"/>
      <c r="H1147" s="288">
        <f t="shared" si="18"/>
        <v>0</v>
      </c>
    </row>
    <row r="1148" spans="4:8" ht="25.5">
      <c r="D1148" s="293" t="s">
        <v>926</v>
      </c>
      <c r="E1148" s="295" t="s">
        <v>927</v>
      </c>
      <c r="F1148" s="283">
        <v>1</v>
      </c>
      <c r="G1148" s="197"/>
      <c r="H1148" s="201">
        <f t="shared" si="18"/>
        <v>0</v>
      </c>
    </row>
    <row r="1149" spans="4:8" ht="15">
      <c r="D1149" s="208" t="s">
        <v>928</v>
      </c>
      <c r="E1149" s="295" t="s">
        <v>929</v>
      </c>
      <c r="F1149" s="283">
        <v>3</v>
      </c>
      <c r="G1149" s="197"/>
      <c r="H1149" s="201">
        <f t="shared" si="18"/>
        <v>0</v>
      </c>
    </row>
    <row r="1150" spans="4:8" ht="15">
      <c r="D1150" s="208" t="s">
        <v>930</v>
      </c>
      <c r="E1150" s="295" t="s">
        <v>931</v>
      </c>
      <c r="F1150" s="283">
        <v>3</v>
      </c>
      <c r="G1150" s="197"/>
      <c r="H1150" s="201">
        <f t="shared" si="18"/>
        <v>0</v>
      </c>
    </row>
    <row r="1151" spans="4:8" ht="26.25">
      <c r="D1151" s="141" t="s">
        <v>932</v>
      </c>
      <c r="E1151" s="295" t="s">
        <v>921</v>
      </c>
      <c r="F1151" s="283">
        <v>1</v>
      </c>
      <c r="G1151" s="197"/>
      <c r="H1151" s="201">
        <f t="shared" si="18"/>
        <v>0</v>
      </c>
    </row>
    <row r="1152" spans="4:8" ht="15">
      <c r="D1152" s="208" t="s">
        <v>933</v>
      </c>
      <c r="E1152" s="295" t="s">
        <v>921</v>
      </c>
      <c r="F1152" s="283">
        <v>3</v>
      </c>
      <c r="G1152" s="197"/>
      <c r="H1152" s="201">
        <f t="shared" si="18"/>
        <v>0</v>
      </c>
    </row>
    <row r="1153" spans="4:8" ht="15">
      <c r="D1153" s="208"/>
      <c r="E1153" s="295"/>
      <c r="F1153" s="283"/>
      <c r="G1153" s="197"/>
      <c r="H1153" s="201"/>
    </row>
    <row r="1154" spans="3:8" ht="15">
      <c r="C1154" s="14" t="s">
        <v>942</v>
      </c>
      <c r="D1154" s="209" t="s">
        <v>941</v>
      </c>
      <c r="E1154" s="237" t="s">
        <v>7</v>
      </c>
      <c r="F1154" s="238">
        <v>1</v>
      </c>
      <c r="G1154" s="195"/>
      <c r="H1154" s="201">
        <f>F1154*G1154</f>
        <v>0</v>
      </c>
    </row>
    <row r="1155" spans="4:8" ht="15">
      <c r="D1155" s="214" t="s">
        <v>917</v>
      </c>
      <c r="E1155" s="237"/>
      <c r="F1155" s="238"/>
      <c r="G1155" s="195"/>
      <c r="H1155" s="198"/>
    </row>
    <row r="1156" spans="3:8" ht="89.25">
      <c r="C1156" s="14" t="s">
        <v>943</v>
      </c>
      <c r="D1156" s="292" t="s">
        <v>1306</v>
      </c>
      <c r="E1156" s="257"/>
      <c r="F1156" s="238"/>
      <c r="G1156" s="196"/>
      <c r="H1156" s="196"/>
    </row>
    <row r="1157" spans="4:8" ht="15">
      <c r="D1157" s="290" t="s">
        <v>934</v>
      </c>
      <c r="E1157" s="237" t="s">
        <v>7</v>
      </c>
      <c r="F1157" s="236">
        <v>1</v>
      </c>
      <c r="G1157" s="197"/>
      <c r="H1157" s="201">
        <f>F1157*G1157</f>
        <v>0</v>
      </c>
    </row>
    <row r="1158" spans="4:8" ht="15">
      <c r="D1158" s="214"/>
      <c r="E1158" s="237"/>
      <c r="F1158" s="238"/>
      <c r="G1158" s="195"/>
      <c r="H1158" s="198"/>
    </row>
    <row r="1159" spans="3:8" ht="25.5">
      <c r="C1159" s="14" t="s">
        <v>944</v>
      </c>
      <c r="D1159" s="209" t="s">
        <v>935</v>
      </c>
      <c r="E1159" s="237" t="s">
        <v>7</v>
      </c>
      <c r="F1159" s="238">
        <v>1</v>
      </c>
      <c r="G1159" s="197"/>
      <c r="H1159" s="201">
        <f>F1159*G1159</f>
        <v>0</v>
      </c>
    </row>
    <row r="1160" spans="4:6" ht="15">
      <c r="D1160" s="214"/>
      <c r="E1160" s="243"/>
      <c r="F1160" s="193"/>
    </row>
    <row r="1161" spans="3:8" ht="38.25">
      <c r="C1161" s="14" t="s">
        <v>945</v>
      </c>
      <c r="D1161" s="292" t="s">
        <v>936</v>
      </c>
      <c r="E1161" s="237" t="s">
        <v>7</v>
      </c>
      <c r="F1161" s="238">
        <v>1</v>
      </c>
      <c r="G1161" s="197"/>
      <c r="H1161" s="201">
        <f>F1161*G1161</f>
        <v>0</v>
      </c>
    </row>
    <row r="1162" spans="3:8" ht="15.75" thickBot="1">
      <c r="C1162" s="134"/>
      <c r="D1162" s="59"/>
      <c r="E1162" s="25"/>
      <c r="F1162" s="42"/>
      <c r="G1162" s="26"/>
      <c r="H1162" s="26"/>
    </row>
    <row r="1163" spans="2:8" s="43" customFormat="1" ht="15" customHeight="1">
      <c r="B1163" s="38"/>
      <c r="C1163" s="368" t="s">
        <v>946</v>
      </c>
      <c r="D1163" s="368"/>
      <c r="E1163" s="368"/>
      <c r="F1163" s="368"/>
      <c r="G1163" s="367">
        <f>SUM(H1137:H1161)</f>
        <v>0</v>
      </c>
      <c r="H1163" s="367"/>
    </row>
    <row r="1164" spans="2:8" ht="15.75" thickBot="1">
      <c r="B1164" s="134"/>
      <c r="C1164" s="134"/>
      <c r="D1164" s="59"/>
      <c r="E1164" s="25"/>
      <c r="F1164" s="42"/>
      <c r="G1164" s="26"/>
      <c r="H1164" s="26"/>
    </row>
    <row r="1165" spans="2:8" ht="15.75" customHeight="1">
      <c r="B1165" s="377" t="s">
        <v>976</v>
      </c>
      <c r="C1165" s="377"/>
      <c r="D1165" s="377"/>
      <c r="E1165" s="29"/>
      <c r="F1165" s="30"/>
      <c r="G1165" s="367">
        <f>SUM(G1068+G1099+G1131+H1163)</f>
        <v>0</v>
      </c>
      <c r="H1165" s="367"/>
    </row>
    <row r="1166" spans="2:8" s="43" customFormat="1" ht="15">
      <c r="B1166" s="38"/>
      <c r="C1166" s="39"/>
      <c r="D1166" s="39"/>
      <c r="E1166" s="29"/>
      <c r="F1166" s="30"/>
      <c r="G1166" s="30"/>
      <c r="H1166" s="30"/>
    </row>
    <row r="1167" spans="1:8" s="43" customFormat="1" ht="15.75">
      <c r="A1167"/>
      <c r="B1167" s="71" t="s">
        <v>950</v>
      </c>
      <c r="C1167" s="1"/>
      <c r="D1167" s="2"/>
      <c r="E1167" s="29"/>
      <c r="F1167" s="30"/>
      <c r="G1167" s="30"/>
      <c r="H1167" s="30"/>
    </row>
    <row r="1168" spans="2:8" s="43" customFormat="1" ht="15">
      <c r="B1168" s="38"/>
      <c r="C1168" s="39"/>
      <c r="D1168" s="39"/>
      <c r="E1168" s="29"/>
      <c r="F1168" s="30"/>
      <c r="G1168" s="30"/>
      <c r="H1168" s="30"/>
    </row>
    <row r="1169" spans="1:8" s="49" customFormat="1" ht="15.75">
      <c r="A1169" s="52"/>
      <c r="B1169" s="18" t="s">
        <v>948</v>
      </c>
      <c r="C1169" s="53" t="s">
        <v>949</v>
      </c>
      <c r="D1169" s="52"/>
      <c r="E1169" s="11"/>
      <c r="F1169" s="53"/>
      <c r="G1169" s="12"/>
      <c r="H1169" s="12"/>
    </row>
    <row r="1170" spans="2:8" ht="15.75">
      <c r="B1170" s="7"/>
      <c r="C1170" s="7"/>
      <c r="D1170" s="8"/>
      <c r="F1170" s="193" t="s">
        <v>143</v>
      </c>
      <c r="G1170" s="194" t="s">
        <v>3</v>
      </c>
      <c r="H1170" s="194" t="s">
        <v>4</v>
      </c>
    </row>
    <row r="1171" spans="4:8" ht="116.25" customHeight="1">
      <c r="D1171" s="298" t="s">
        <v>951</v>
      </c>
      <c r="E1171" s="210"/>
      <c r="F1171" s="196"/>
      <c r="G1171" s="197"/>
      <c r="H1171" s="201">
        <f>F1171*G1171</f>
        <v>0</v>
      </c>
    </row>
    <row r="1172" spans="4:8" ht="15">
      <c r="D1172" s="297"/>
      <c r="E1172" s="210"/>
      <c r="F1172" s="196"/>
      <c r="G1172" s="197"/>
      <c r="H1172" s="201"/>
    </row>
    <row r="1173" spans="3:8" ht="51">
      <c r="C1173" s="14" t="s">
        <v>952</v>
      </c>
      <c r="D1173" s="292" t="s">
        <v>953</v>
      </c>
      <c r="E1173" s="237" t="s">
        <v>22</v>
      </c>
      <c r="F1173" s="238">
        <v>16</v>
      </c>
      <c r="G1173" s="197"/>
      <c r="H1173" s="201">
        <f>F1173*G1173</f>
        <v>0</v>
      </c>
    </row>
    <row r="1174" spans="4:8" ht="15">
      <c r="D1174" s="209"/>
      <c r="E1174" s="237"/>
      <c r="F1174" s="238"/>
      <c r="G1174" s="196"/>
      <c r="H1174" s="198"/>
    </row>
    <row r="1175" spans="3:8" ht="63.75">
      <c r="C1175" s="14" t="s">
        <v>962</v>
      </c>
      <c r="D1175" s="224" t="s">
        <v>954</v>
      </c>
      <c r="E1175" s="237" t="s">
        <v>22</v>
      </c>
      <c r="F1175" s="303">
        <v>16</v>
      </c>
      <c r="G1175" s="197"/>
      <c r="H1175" s="201">
        <f>F1175*G1175</f>
        <v>0</v>
      </c>
    </row>
    <row r="1176" spans="4:8" ht="15">
      <c r="D1176" s="209"/>
      <c r="E1176" s="237"/>
      <c r="F1176" s="238"/>
      <c r="G1176" s="196"/>
      <c r="H1176" s="198"/>
    </row>
    <row r="1177" spans="3:8" ht="25.5">
      <c r="C1177" s="14" t="s">
        <v>963</v>
      </c>
      <c r="D1177" s="224" t="s">
        <v>958</v>
      </c>
      <c r="E1177" s="281" t="s">
        <v>9</v>
      </c>
      <c r="F1177" s="303">
        <v>1</v>
      </c>
      <c r="G1177" s="197"/>
      <c r="H1177" s="201">
        <f>F1177*G1177</f>
        <v>0</v>
      </c>
    </row>
    <row r="1178" spans="4:8" ht="15">
      <c r="D1178" s="299"/>
      <c r="E1178" s="281"/>
      <c r="F1178" s="303"/>
      <c r="G1178" s="80"/>
      <c r="H1178" s="84"/>
    </row>
    <row r="1179" spans="3:8" ht="255">
      <c r="C1179" s="14" t="s">
        <v>964</v>
      </c>
      <c r="D1179" s="292" t="s">
        <v>955</v>
      </c>
      <c r="E1179" s="237" t="s">
        <v>15</v>
      </c>
      <c r="F1179" s="238">
        <v>20</v>
      </c>
      <c r="G1179" s="197"/>
      <c r="H1179" s="201">
        <f>F1179*G1179</f>
        <v>0</v>
      </c>
    </row>
    <row r="1180" spans="4:8" ht="15">
      <c r="D1180" s="209"/>
      <c r="E1180" s="237"/>
      <c r="F1180" s="238"/>
      <c r="G1180" s="196"/>
      <c r="H1180" s="198"/>
    </row>
    <row r="1181" spans="3:8" ht="63.75">
      <c r="C1181" s="14" t="s">
        <v>965</v>
      </c>
      <c r="D1181" s="292" t="s">
        <v>959</v>
      </c>
      <c r="E1181" s="237" t="s">
        <v>22</v>
      </c>
      <c r="F1181" s="238">
        <v>16</v>
      </c>
      <c r="G1181" s="197"/>
      <c r="H1181" s="201">
        <f>F1181*G1181</f>
        <v>0</v>
      </c>
    </row>
    <row r="1182" spans="4:8" ht="15">
      <c r="D1182" s="209"/>
      <c r="E1182" s="237"/>
      <c r="F1182" s="238"/>
      <c r="G1182" s="197"/>
      <c r="H1182" s="201"/>
    </row>
    <row r="1183" spans="3:8" ht="38.25">
      <c r="C1183" s="14" t="s">
        <v>966</v>
      </c>
      <c r="D1183" s="292" t="s">
        <v>956</v>
      </c>
      <c r="E1183" s="237" t="s">
        <v>15</v>
      </c>
      <c r="F1183" s="238">
        <v>3</v>
      </c>
      <c r="G1183" s="197"/>
      <c r="H1183" s="201">
        <f>F1183*G1183</f>
        <v>0</v>
      </c>
    </row>
    <row r="1184" spans="4:8" ht="15">
      <c r="D1184" s="209"/>
      <c r="E1184" s="237"/>
      <c r="F1184" s="238"/>
      <c r="G1184" s="196"/>
      <c r="H1184" s="198"/>
    </row>
    <row r="1185" spans="3:8" ht="89.25">
      <c r="C1185" s="14" t="s">
        <v>967</v>
      </c>
      <c r="D1185" s="223" t="s">
        <v>960</v>
      </c>
      <c r="E1185" s="237" t="s">
        <v>15</v>
      </c>
      <c r="F1185" s="238">
        <v>6</v>
      </c>
      <c r="G1185" s="197"/>
      <c r="H1185" s="201">
        <f>F1185*G1185</f>
        <v>0</v>
      </c>
    </row>
    <row r="1186" spans="4:8" ht="15">
      <c r="D1186" s="209"/>
      <c r="E1186" s="237"/>
      <c r="F1186" s="238"/>
      <c r="G1186" s="197"/>
      <c r="H1186" s="201"/>
    </row>
    <row r="1187" spans="3:8" ht="76.5">
      <c r="C1187" s="14" t="s">
        <v>968</v>
      </c>
      <c r="D1187" s="223" t="s">
        <v>961</v>
      </c>
      <c r="E1187" s="237" t="s">
        <v>15</v>
      </c>
      <c r="F1187" s="238">
        <v>11</v>
      </c>
      <c r="G1187" s="197"/>
      <c r="H1187" s="201">
        <f>F1187*G1187</f>
        <v>0</v>
      </c>
    </row>
    <row r="1188" spans="4:8" ht="15">
      <c r="D1188" s="209"/>
      <c r="E1188" s="237"/>
      <c r="F1188" s="238"/>
      <c r="G1188" s="197"/>
      <c r="H1188" s="201"/>
    </row>
    <row r="1189" spans="3:8" ht="38.25">
      <c r="C1189" s="14" t="s">
        <v>969</v>
      </c>
      <c r="D1189" s="302" t="s">
        <v>957</v>
      </c>
      <c r="E1189" s="237" t="s">
        <v>15</v>
      </c>
      <c r="F1189" s="238">
        <v>9</v>
      </c>
      <c r="G1189" s="197"/>
      <c r="H1189" s="201">
        <f>F1189*G1189</f>
        <v>0</v>
      </c>
    </row>
    <row r="1190" spans="3:8" ht="15.75" thickBot="1">
      <c r="C1190" s="134"/>
      <c r="D1190" s="59"/>
      <c r="E1190" s="25"/>
      <c r="F1190" s="42"/>
      <c r="G1190" s="26"/>
      <c r="H1190" s="26"/>
    </row>
    <row r="1191" spans="2:8" s="43" customFormat="1" ht="15" customHeight="1">
      <c r="B1191" s="38"/>
      <c r="C1191" s="368" t="s">
        <v>304</v>
      </c>
      <c r="D1191" s="368"/>
      <c r="E1191" s="368"/>
      <c r="F1191" s="368"/>
      <c r="G1191" s="367">
        <f>SUM(H1173:H1189)</f>
        <v>0</v>
      </c>
      <c r="H1191" s="367"/>
    </row>
    <row r="1192" spans="2:8" s="43" customFormat="1" ht="15">
      <c r="B1192" s="38"/>
      <c r="C1192" s="39"/>
      <c r="D1192" s="39"/>
      <c r="E1192" s="29"/>
      <c r="F1192" s="30"/>
      <c r="G1192" s="30"/>
      <c r="H1192" s="30"/>
    </row>
    <row r="1193" spans="1:8" s="49" customFormat="1" ht="15.75">
      <c r="A1193" s="52"/>
      <c r="B1193" s="18" t="s">
        <v>970</v>
      </c>
      <c r="C1193" s="53" t="s">
        <v>971</v>
      </c>
      <c r="D1193" s="52"/>
      <c r="E1193" s="11"/>
      <c r="F1193" s="53"/>
      <c r="G1193" s="12"/>
      <c r="H1193" s="12"/>
    </row>
    <row r="1194" spans="2:8" ht="15.75">
      <c r="B1194" s="7"/>
      <c r="C1194" s="7"/>
      <c r="D1194" s="8"/>
      <c r="F1194" s="193" t="s">
        <v>143</v>
      </c>
      <c r="G1194" s="194" t="s">
        <v>3</v>
      </c>
      <c r="H1194" s="194" t="s">
        <v>4</v>
      </c>
    </row>
    <row r="1195" spans="3:8" ht="51">
      <c r="C1195" s="14" t="s">
        <v>973</v>
      </c>
      <c r="D1195" s="223" t="s">
        <v>972</v>
      </c>
      <c r="E1195" s="304" t="s">
        <v>7</v>
      </c>
      <c r="F1195" s="230">
        <v>1</v>
      </c>
      <c r="G1195" s="197"/>
      <c r="H1195" s="201">
        <f>F1195*G1195</f>
        <v>0</v>
      </c>
    </row>
    <row r="1196" spans="3:8" ht="15.75" thickBot="1">
      <c r="C1196" s="134"/>
      <c r="D1196" s="59"/>
      <c r="E1196" s="25"/>
      <c r="F1196" s="42"/>
      <c r="G1196" s="26"/>
      <c r="H1196" s="26"/>
    </row>
    <row r="1197" spans="2:8" s="43" customFormat="1" ht="26.25" customHeight="1">
      <c r="B1197" s="38"/>
      <c r="C1197" s="368" t="s">
        <v>974</v>
      </c>
      <c r="D1197" s="368"/>
      <c r="E1197" s="368"/>
      <c r="F1197" s="368"/>
      <c r="G1197" s="367">
        <f>H1195</f>
        <v>0</v>
      </c>
      <c r="H1197" s="367"/>
    </row>
    <row r="1198" spans="2:8" ht="15.75" thickBot="1">
      <c r="B1198" s="134"/>
      <c r="C1198" s="134"/>
      <c r="D1198" s="59"/>
      <c r="E1198" s="25"/>
      <c r="F1198" s="42"/>
      <c r="G1198" s="26"/>
      <c r="H1198" s="26"/>
    </row>
    <row r="1199" spans="2:8" ht="15.75" customHeight="1">
      <c r="B1199" s="377" t="s">
        <v>975</v>
      </c>
      <c r="C1199" s="377"/>
      <c r="D1199" s="377"/>
      <c r="E1199" s="29"/>
      <c r="F1199" s="30"/>
      <c r="G1199" s="367">
        <f>SUM(G1191+H1197)</f>
        <v>0</v>
      </c>
      <c r="H1199" s="367"/>
    </row>
    <row r="1200" spans="2:8" s="43" customFormat="1" ht="15" customHeight="1">
      <c r="B1200" s="38"/>
      <c r="C1200" s="39"/>
      <c r="D1200" s="39"/>
      <c r="E1200" s="39"/>
      <c r="F1200" s="39"/>
      <c r="G1200" s="89"/>
      <c r="H1200" s="89"/>
    </row>
    <row r="1201" spans="1:8" ht="15.75">
      <c r="A1201" s="52"/>
      <c r="B1201" s="10" t="s">
        <v>978</v>
      </c>
      <c r="C1201" s="10"/>
      <c r="D1201" s="10"/>
      <c r="E1201" s="10"/>
      <c r="F1201" s="10"/>
      <c r="G1201" s="61"/>
      <c r="H1201" s="61"/>
    </row>
    <row r="1202" spans="2:4" ht="15.75">
      <c r="B1202" s="7"/>
      <c r="C1202" s="7"/>
      <c r="D1202" s="8"/>
    </row>
    <row r="1203" spans="2:8" ht="15">
      <c r="B1203" s="37" t="s">
        <v>979</v>
      </c>
      <c r="C1203" s="17" t="s">
        <v>820</v>
      </c>
      <c r="G1203" s="366">
        <f>H1068</f>
        <v>0</v>
      </c>
      <c r="H1203" s="366"/>
    </row>
    <row r="1204" spans="2:8" ht="15">
      <c r="B1204" s="37" t="s">
        <v>981</v>
      </c>
      <c r="C1204" s="17" t="s">
        <v>861</v>
      </c>
      <c r="G1204" s="172">
        <f>H1099</f>
        <v>0</v>
      </c>
      <c r="H1204" s="172"/>
    </row>
    <row r="1205" spans="2:8" ht="15">
      <c r="B1205" s="37" t="s">
        <v>982</v>
      </c>
      <c r="C1205" s="17" t="s">
        <v>888</v>
      </c>
      <c r="H1205" s="5">
        <f>H1131</f>
        <v>0</v>
      </c>
    </row>
    <row r="1206" spans="2:8" ht="15">
      <c r="B1206" s="37" t="s">
        <v>983</v>
      </c>
      <c r="C1206" s="176" t="s">
        <v>914</v>
      </c>
      <c r="D1206" s="57"/>
      <c r="E1206" s="11"/>
      <c r="F1206" s="58"/>
      <c r="G1206" s="12"/>
      <c r="H1206" s="12">
        <f>H1163</f>
        <v>0</v>
      </c>
    </row>
    <row r="1207" spans="3:8" ht="15">
      <c r="C1207" s="370" t="s">
        <v>980</v>
      </c>
      <c r="D1207" s="370"/>
      <c r="E1207" s="370"/>
      <c r="F1207" s="370"/>
      <c r="H1207" s="5">
        <f>SUM(H1203:H1206)</f>
        <v>0</v>
      </c>
    </row>
    <row r="1209" spans="2:8" ht="15">
      <c r="B1209" s="37" t="s">
        <v>984</v>
      </c>
      <c r="C1209" s="369" t="s">
        <v>949</v>
      </c>
      <c r="D1209" s="369"/>
      <c r="E1209" s="369"/>
      <c r="F1209" s="369"/>
      <c r="G1209" s="369"/>
      <c r="H1209" s="30">
        <f>H1191</f>
        <v>0</v>
      </c>
    </row>
    <row r="1210" spans="2:8" ht="15">
      <c r="B1210" s="37" t="s">
        <v>985</v>
      </c>
      <c r="C1210" s="376" t="s">
        <v>971</v>
      </c>
      <c r="D1210" s="376"/>
      <c r="E1210" s="376"/>
      <c r="F1210" s="376"/>
      <c r="G1210" s="305"/>
      <c r="H1210" s="12">
        <f>H1197</f>
        <v>0</v>
      </c>
    </row>
    <row r="1211" spans="3:8" ht="15">
      <c r="C1211" s="370" t="s">
        <v>986</v>
      </c>
      <c r="D1211" s="370"/>
      <c r="E1211" s="370"/>
      <c r="F1211" s="370"/>
      <c r="H1211" s="5">
        <f>SUM(H1209:H1210)</f>
        <v>0</v>
      </c>
    </row>
    <row r="1212" spans="3:6" ht="15">
      <c r="C1212" s="39"/>
      <c r="D1212" s="39"/>
      <c r="E1212" s="39"/>
      <c r="F1212" s="39"/>
    </row>
    <row r="1213" spans="2:8" ht="40.5" customHeight="1">
      <c r="B1213" s="37" t="s">
        <v>987</v>
      </c>
      <c r="C1213" s="371" t="s">
        <v>989</v>
      </c>
      <c r="D1213" s="371"/>
      <c r="E1213" s="29"/>
      <c r="F1213" s="30"/>
      <c r="G1213" s="30"/>
      <c r="H1213" s="30"/>
    </row>
    <row r="1214" spans="2:8" ht="15">
      <c r="B1214" s="37"/>
      <c r="C1214" s="160"/>
      <c r="D1214" s="40"/>
      <c r="E1214" s="29"/>
      <c r="F1214" s="30"/>
      <c r="G1214" s="30"/>
      <c r="H1214" s="30"/>
    </row>
    <row r="1215" spans="2:8" ht="27" customHeight="1">
      <c r="B1215" s="37" t="s">
        <v>988</v>
      </c>
      <c r="C1215" s="371" t="s">
        <v>990</v>
      </c>
      <c r="D1215" s="371"/>
      <c r="E1215" s="29"/>
      <c r="F1215" s="30"/>
      <c r="G1215" s="30"/>
      <c r="H1215" s="30"/>
    </row>
    <row r="1216" spans="2:8" ht="15.75" thickBot="1">
      <c r="B1216" s="45"/>
      <c r="C1216" s="175"/>
      <c r="D1216" s="59"/>
      <c r="E1216" s="25"/>
      <c r="F1216" s="26"/>
      <c r="G1216" s="26"/>
      <c r="H1216" s="26"/>
    </row>
    <row r="1217" spans="2:8" ht="15">
      <c r="B1217" s="306" t="s">
        <v>991</v>
      </c>
      <c r="C1217" s="306"/>
      <c r="D1217" s="306"/>
      <c r="H1217" s="5">
        <f>SUM(H1211+H1207+H1213+H1215)</f>
        <v>0</v>
      </c>
    </row>
    <row r="1220" spans="1:8" ht="15.75">
      <c r="A1220" s="18" t="s">
        <v>992</v>
      </c>
      <c r="B1220" s="56" t="s">
        <v>993</v>
      </c>
      <c r="C1220" s="56"/>
      <c r="D1220" s="57"/>
      <c r="E1220" s="11"/>
      <c r="F1220" s="58"/>
      <c r="G1220" s="12"/>
      <c r="H1220" s="12"/>
    </row>
    <row r="1221" spans="2:4" ht="15.75">
      <c r="B1221" s="7"/>
      <c r="C1221" s="7"/>
      <c r="D1221" s="8"/>
    </row>
    <row r="1222" spans="1:8" s="49" customFormat="1" ht="15.75">
      <c r="A1222" s="52"/>
      <c r="B1222" s="18" t="s">
        <v>994</v>
      </c>
      <c r="C1222" s="53" t="s">
        <v>995</v>
      </c>
      <c r="D1222" s="52"/>
      <c r="E1222" s="11"/>
      <c r="F1222" s="53"/>
      <c r="G1222" s="12"/>
      <c r="H1222" s="12"/>
    </row>
    <row r="1223" spans="2:8" ht="15.75">
      <c r="B1223" s="7"/>
      <c r="C1223" s="7"/>
      <c r="D1223" s="8"/>
      <c r="F1223" s="193" t="s">
        <v>143</v>
      </c>
      <c r="G1223" s="194" t="s">
        <v>3</v>
      </c>
      <c r="H1223" s="194" t="s">
        <v>4</v>
      </c>
    </row>
    <row r="1224" spans="3:9" ht="106.5" customHeight="1">
      <c r="C1224" s="14" t="s">
        <v>996</v>
      </c>
      <c r="D1224" s="187" t="s">
        <v>1072</v>
      </c>
      <c r="E1224" s="186"/>
      <c r="F1224" s="316"/>
      <c r="G1224" s="317"/>
      <c r="H1224" s="186"/>
      <c r="I1224" s="276"/>
    </row>
    <row r="1225" spans="4:9" ht="25.5">
      <c r="D1225" s="315" t="s">
        <v>1307</v>
      </c>
      <c r="E1225" s="186"/>
      <c r="F1225" s="318"/>
      <c r="G1225" s="317"/>
      <c r="H1225" s="186"/>
      <c r="I1225" s="276"/>
    </row>
    <row r="1226" spans="4:9" ht="15">
      <c r="D1226" s="315" t="s">
        <v>997</v>
      </c>
      <c r="E1226" s="186"/>
      <c r="F1226" s="318"/>
      <c r="G1226" s="317"/>
      <c r="H1226" s="186"/>
      <c r="I1226" s="276"/>
    </row>
    <row r="1227" spans="4:9" ht="38.25">
      <c r="D1227" s="187" t="s">
        <v>998</v>
      </c>
      <c r="E1227" s="186"/>
      <c r="F1227" s="318"/>
      <c r="G1227" s="317"/>
      <c r="H1227" s="186"/>
      <c r="I1227" s="276"/>
    </row>
    <row r="1228" spans="4:9" ht="38.25">
      <c r="D1228" s="187" t="s">
        <v>999</v>
      </c>
      <c r="E1228" s="186"/>
      <c r="F1228" s="318"/>
      <c r="G1228" s="317"/>
      <c r="H1228" s="186"/>
      <c r="I1228" s="276"/>
    </row>
    <row r="1229" spans="4:9" ht="15">
      <c r="D1229" s="315" t="s">
        <v>1000</v>
      </c>
      <c r="E1229" s="186"/>
      <c r="F1229" s="318"/>
      <c r="G1229" s="317"/>
      <c r="H1229" s="186"/>
      <c r="I1229" s="276"/>
    </row>
    <row r="1230" spans="4:9" ht="15">
      <c r="D1230" s="315" t="s">
        <v>1001</v>
      </c>
      <c r="E1230" s="186"/>
      <c r="F1230" s="318"/>
      <c r="G1230" s="317"/>
      <c r="H1230" s="186"/>
      <c r="I1230" s="276"/>
    </row>
    <row r="1231" spans="4:9" ht="15">
      <c r="D1231" s="315" t="s">
        <v>1002</v>
      </c>
      <c r="E1231" s="186"/>
      <c r="F1231" s="318"/>
      <c r="G1231" s="317"/>
      <c r="H1231" s="186"/>
      <c r="I1231" s="276"/>
    </row>
    <row r="1232" spans="4:9" ht="25.5">
      <c r="D1232" s="187" t="s">
        <v>1003</v>
      </c>
      <c r="E1232" s="186"/>
      <c r="F1232" s="318"/>
      <c r="G1232" s="317"/>
      <c r="H1232" s="186"/>
      <c r="I1232" s="276"/>
    </row>
    <row r="1233" spans="4:9" ht="15">
      <c r="D1233" s="335" t="s">
        <v>1004</v>
      </c>
      <c r="E1233" s="186"/>
      <c r="F1233" s="318"/>
      <c r="G1233" s="317"/>
      <c r="H1233" s="186"/>
      <c r="I1233" s="276"/>
    </row>
    <row r="1234" spans="4:9" ht="15">
      <c r="D1234" s="315" t="s">
        <v>1005</v>
      </c>
      <c r="E1234" s="186"/>
      <c r="F1234" s="318"/>
      <c r="G1234" s="317"/>
      <c r="H1234" s="186"/>
      <c r="I1234" s="276"/>
    </row>
    <row r="1235" spans="4:9" ht="15">
      <c r="D1235" s="315" t="s">
        <v>1006</v>
      </c>
      <c r="E1235" s="186"/>
      <c r="F1235" s="318"/>
      <c r="G1235" s="317"/>
      <c r="H1235" s="186"/>
      <c r="I1235" s="276"/>
    </row>
    <row r="1236" spans="4:9" ht="15">
      <c r="D1236" s="315" t="s">
        <v>1007</v>
      </c>
      <c r="E1236" s="186"/>
      <c r="F1236" s="318"/>
      <c r="G1236" s="317"/>
      <c r="H1236" s="186"/>
      <c r="I1236" s="276"/>
    </row>
    <row r="1237" spans="4:9" ht="25.5">
      <c r="D1237" s="187" t="s">
        <v>1008</v>
      </c>
      <c r="E1237" s="186"/>
      <c r="F1237" s="318"/>
      <c r="G1237" s="317"/>
      <c r="H1237" s="186"/>
      <c r="I1237" s="276"/>
    </row>
    <row r="1238" spans="4:9" ht="25.5">
      <c r="D1238" s="187" t="s">
        <v>1009</v>
      </c>
      <c r="E1238" s="186"/>
      <c r="F1238" s="318"/>
      <c r="G1238" s="317"/>
      <c r="H1238" s="186"/>
      <c r="I1238" s="276"/>
    </row>
    <row r="1239" spans="4:9" ht="25.5">
      <c r="D1239" s="187" t="s">
        <v>1010</v>
      </c>
      <c r="E1239" s="186"/>
      <c r="F1239" s="318"/>
      <c r="G1239" s="317"/>
      <c r="H1239" s="186"/>
      <c r="I1239" s="276"/>
    </row>
    <row r="1240" spans="4:9" ht="25.5">
      <c r="D1240" s="187" t="s">
        <v>1011</v>
      </c>
      <c r="E1240" s="186"/>
      <c r="F1240" s="318"/>
      <c r="G1240" s="317"/>
      <c r="H1240" s="186"/>
      <c r="I1240" s="276"/>
    </row>
    <row r="1241" spans="4:9" ht="15">
      <c r="D1241" s="315" t="s">
        <v>1012</v>
      </c>
      <c r="E1241" s="186"/>
      <c r="F1241" s="318"/>
      <c r="G1241" s="317"/>
      <c r="H1241" s="186"/>
      <c r="I1241" s="276"/>
    </row>
    <row r="1242" spans="4:9" ht="15">
      <c r="D1242" s="315" t="s">
        <v>1013</v>
      </c>
      <c r="E1242" s="186"/>
      <c r="F1242" s="318"/>
      <c r="G1242" s="317"/>
      <c r="H1242" s="186"/>
      <c r="I1242" s="276"/>
    </row>
    <row r="1243" spans="4:9" ht="15">
      <c r="D1243" s="315" t="s">
        <v>1014</v>
      </c>
      <c r="E1243" s="186"/>
      <c r="F1243" s="318"/>
      <c r="G1243" s="317"/>
      <c r="H1243" s="186"/>
      <c r="I1243" s="276"/>
    </row>
    <row r="1244" spans="4:9" ht="25.5">
      <c r="D1244" s="187" t="s">
        <v>1015</v>
      </c>
      <c r="E1244" s="186"/>
      <c r="F1244" s="318"/>
      <c r="G1244" s="317"/>
      <c r="H1244" s="186"/>
      <c r="I1244" s="276"/>
    </row>
    <row r="1245" spans="4:9" ht="15">
      <c r="D1245" s="315" t="s">
        <v>1016</v>
      </c>
      <c r="E1245" s="186"/>
      <c r="F1245" s="318"/>
      <c r="G1245" s="319"/>
      <c r="H1245" s="320"/>
      <c r="I1245" s="276"/>
    </row>
    <row r="1246" spans="4:9" ht="25.5">
      <c r="D1246" s="187" t="s">
        <v>1017</v>
      </c>
      <c r="E1246" s="186"/>
      <c r="F1246" s="318"/>
      <c r="G1246" s="319"/>
      <c r="H1246" s="320"/>
      <c r="I1246" s="276"/>
    </row>
    <row r="1247" spans="4:9" ht="25.5">
      <c r="D1247" s="187" t="s">
        <v>1018</v>
      </c>
      <c r="E1247" s="186"/>
      <c r="F1247" s="318"/>
      <c r="G1247" s="319"/>
      <c r="H1247" s="320"/>
      <c r="I1247" s="276"/>
    </row>
    <row r="1248" spans="4:9" ht="25.5">
      <c r="D1248" s="187" t="s">
        <v>1019</v>
      </c>
      <c r="E1248" s="186"/>
      <c r="F1248" s="318"/>
      <c r="G1248" s="319"/>
      <c r="H1248" s="320"/>
      <c r="I1248" s="276"/>
    </row>
    <row r="1249" spans="4:9" ht="25.5">
      <c r="D1249" s="187" t="s">
        <v>1020</v>
      </c>
      <c r="E1249" s="186"/>
      <c r="F1249" s="318"/>
      <c r="G1249" s="319"/>
      <c r="H1249" s="320"/>
      <c r="I1249" s="276"/>
    </row>
    <row r="1250" spans="4:9" ht="25.5">
      <c r="D1250" s="187" t="s">
        <v>1021</v>
      </c>
      <c r="E1250" s="186"/>
      <c r="F1250" s="318"/>
      <c r="G1250" s="319"/>
      <c r="H1250" s="320"/>
      <c r="I1250" s="276"/>
    </row>
    <row r="1251" spans="4:9" ht="15">
      <c r="D1251" s="315" t="s">
        <v>1022</v>
      </c>
      <c r="E1251" s="186"/>
      <c r="F1251" s="316"/>
      <c r="G1251" s="319"/>
      <c r="H1251" s="320"/>
      <c r="I1251" s="276"/>
    </row>
    <row r="1252" spans="4:9" ht="15">
      <c r="D1252" s="321"/>
      <c r="E1252" s="186" t="s">
        <v>9</v>
      </c>
      <c r="F1252" s="186">
        <v>1</v>
      </c>
      <c r="G1252" s="319"/>
      <c r="H1252" s="201">
        <f>F1252*G1252</f>
        <v>0</v>
      </c>
      <c r="I1252" s="276"/>
    </row>
    <row r="1253" spans="4:9" ht="15">
      <c r="D1253" s="321"/>
      <c r="E1253" s="186"/>
      <c r="F1253" s="318"/>
      <c r="G1253" s="319"/>
      <c r="H1253" s="320"/>
      <c r="I1253" s="276"/>
    </row>
    <row r="1254" spans="3:9" ht="140.25">
      <c r="C1254" s="14" t="s">
        <v>1068</v>
      </c>
      <c r="D1254" s="187" t="s">
        <v>1069</v>
      </c>
      <c r="E1254" s="307"/>
      <c r="F1254" s="308"/>
      <c r="G1254" s="317"/>
      <c r="H1254" s="186"/>
      <c r="I1254" s="276"/>
    </row>
    <row r="1255" spans="4:9" ht="408">
      <c r="D1255" s="187" t="s">
        <v>1308</v>
      </c>
      <c r="E1255" s="322"/>
      <c r="F1255" s="323"/>
      <c r="G1255" s="317"/>
      <c r="H1255" s="186"/>
      <c r="I1255" s="276"/>
    </row>
    <row r="1256" spans="4:8" ht="15">
      <c r="D1256" s="324"/>
      <c r="E1256" s="186" t="s">
        <v>9</v>
      </c>
      <c r="F1256" s="186">
        <v>2</v>
      </c>
      <c r="G1256" s="317"/>
      <c r="H1256" s="201">
        <f>F1256*G1256</f>
        <v>0</v>
      </c>
    </row>
    <row r="1257" spans="4:9" ht="15">
      <c r="D1257" s="324"/>
      <c r="E1257" s="186"/>
      <c r="F1257" s="318"/>
      <c r="G1257" s="317"/>
      <c r="H1257" s="186"/>
      <c r="I1257" s="276"/>
    </row>
    <row r="1258" spans="3:9" ht="140.25">
      <c r="C1258" s="14" t="s">
        <v>1070</v>
      </c>
      <c r="D1258" s="187" t="s">
        <v>1023</v>
      </c>
      <c r="E1258" s="186"/>
      <c r="F1258" s="318"/>
      <c r="G1258" s="317"/>
      <c r="H1258" s="186"/>
      <c r="I1258" s="276"/>
    </row>
    <row r="1259" spans="4:9" ht="408">
      <c r="D1259" s="187" t="s">
        <v>1309</v>
      </c>
      <c r="E1259" s="186"/>
      <c r="F1259" s="318"/>
      <c r="G1259" s="317"/>
      <c r="H1259" s="186"/>
      <c r="I1259" s="276"/>
    </row>
    <row r="1260" spans="4:8" ht="15">
      <c r="D1260" s="324"/>
      <c r="E1260" s="186" t="s">
        <v>9</v>
      </c>
      <c r="F1260" s="186">
        <v>1</v>
      </c>
      <c r="G1260" s="317"/>
      <c r="H1260" s="201">
        <f>F1260*G1260</f>
        <v>0</v>
      </c>
    </row>
    <row r="1261" spans="4:9" ht="15">
      <c r="D1261" s="324"/>
      <c r="E1261" s="309"/>
      <c r="F1261" s="310"/>
      <c r="G1261" s="317"/>
      <c r="H1261" s="186"/>
      <c r="I1261" s="253"/>
    </row>
    <row r="1262" spans="3:9" ht="102">
      <c r="C1262" s="14" t="s">
        <v>1071</v>
      </c>
      <c r="D1262" s="187" t="s">
        <v>1024</v>
      </c>
      <c r="E1262" s="307"/>
      <c r="F1262" s="308"/>
      <c r="G1262" s="317"/>
      <c r="H1262" s="186"/>
      <c r="I1262" s="276"/>
    </row>
    <row r="1263" spans="4:9" ht="25.5">
      <c r="D1263" s="315" t="s">
        <v>1307</v>
      </c>
      <c r="E1263" s="185"/>
      <c r="F1263" s="185"/>
      <c r="G1263" s="317"/>
      <c r="H1263" s="186"/>
      <c r="I1263" s="276"/>
    </row>
    <row r="1264" spans="4:9" ht="15">
      <c r="D1264" s="315" t="s">
        <v>997</v>
      </c>
      <c r="E1264" s="185"/>
      <c r="F1264" s="185"/>
      <c r="G1264" s="317"/>
      <c r="H1264" s="186"/>
      <c r="I1264" s="276"/>
    </row>
    <row r="1265" spans="4:9" ht="38.25">
      <c r="D1265" s="187" t="s">
        <v>998</v>
      </c>
      <c r="E1265" s="185"/>
      <c r="F1265" s="185"/>
      <c r="G1265" s="317"/>
      <c r="H1265" s="186"/>
      <c r="I1265" s="276"/>
    </row>
    <row r="1266" spans="4:9" ht="38.25">
      <c r="D1266" s="187" t="s">
        <v>999</v>
      </c>
      <c r="E1266" s="185"/>
      <c r="F1266" s="185"/>
      <c r="G1266" s="317"/>
      <c r="H1266" s="186"/>
      <c r="I1266" s="276"/>
    </row>
    <row r="1267" spans="4:9" ht="15">
      <c r="D1267" s="315" t="s">
        <v>1000</v>
      </c>
      <c r="E1267" s="185"/>
      <c r="F1267" s="185"/>
      <c r="G1267" s="317"/>
      <c r="H1267" s="186"/>
      <c r="I1267" s="276"/>
    </row>
    <row r="1268" spans="4:9" ht="15">
      <c r="D1268" s="315" t="s">
        <v>1001</v>
      </c>
      <c r="E1268" s="185"/>
      <c r="F1268" s="185"/>
      <c r="G1268" s="317"/>
      <c r="H1268" s="186"/>
      <c r="I1268" s="276"/>
    </row>
    <row r="1269" spans="4:9" ht="15">
      <c r="D1269" s="315" t="s">
        <v>1002</v>
      </c>
      <c r="E1269" s="185"/>
      <c r="F1269" s="185"/>
      <c r="G1269" s="317"/>
      <c r="H1269" s="186"/>
      <c r="I1269" s="276"/>
    </row>
    <row r="1270" spans="4:9" ht="25.5">
      <c r="D1270" s="187" t="s">
        <v>1003</v>
      </c>
      <c r="E1270" s="185"/>
      <c r="F1270" s="185"/>
      <c r="G1270" s="317"/>
      <c r="H1270" s="186"/>
      <c r="I1270" s="276"/>
    </row>
    <row r="1271" spans="4:9" ht="15">
      <c r="D1271" s="335" t="s">
        <v>1004</v>
      </c>
      <c r="E1271" s="185"/>
      <c r="F1271" s="185"/>
      <c r="G1271" s="317"/>
      <c r="H1271" s="186"/>
      <c r="I1271" s="276"/>
    </row>
    <row r="1272" spans="4:9" ht="15">
      <c r="D1272" s="315" t="s">
        <v>1005</v>
      </c>
      <c r="E1272" s="185"/>
      <c r="F1272" s="185"/>
      <c r="G1272" s="317"/>
      <c r="H1272" s="186"/>
      <c r="I1272" s="276"/>
    </row>
    <row r="1273" spans="4:9" ht="15">
      <c r="D1273" s="315" t="s">
        <v>1006</v>
      </c>
      <c r="E1273" s="185"/>
      <c r="F1273" s="185"/>
      <c r="G1273" s="317"/>
      <c r="H1273" s="186"/>
      <c r="I1273" s="276"/>
    </row>
    <row r="1274" spans="4:9" ht="15">
      <c r="D1274" s="315" t="s">
        <v>1007</v>
      </c>
      <c r="E1274" s="185"/>
      <c r="F1274" s="185"/>
      <c r="G1274" s="317"/>
      <c r="H1274" s="186"/>
      <c r="I1274" s="276"/>
    </row>
    <row r="1275" spans="4:9" ht="25.5">
      <c r="D1275" s="187" t="s">
        <v>1008</v>
      </c>
      <c r="E1275" s="185"/>
      <c r="F1275" s="185"/>
      <c r="G1275" s="317"/>
      <c r="H1275" s="186"/>
      <c r="I1275" s="276"/>
    </row>
    <row r="1276" spans="4:9" ht="25.5">
      <c r="D1276" s="187" t="s">
        <v>1009</v>
      </c>
      <c r="E1276" s="185"/>
      <c r="F1276" s="185"/>
      <c r="G1276" s="317"/>
      <c r="H1276" s="186"/>
      <c r="I1276" s="276"/>
    </row>
    <row r="1277" spans="4:9" ht="25.5">
      <c r="D1277" s="187" t="s">
        <v>1010</v>
      </c>
      <c r="E1277" s="185"/>
      <c r="F1277" s="185"/>
      <c r="G1277" s="317"/>
      <c r="H1277" s="186"/>
      <c r="I1277" s="276"/>
    </row>
    <row r="1278" spans="4:9" ht="25.5">
      <c r="D1278" s="187" t="s">
        <v>1011</v>
      </c>
      <c r="E1278" s="185"/>
      <c r="F1278" s="185"/>
      <c r="G1278" s="317"/>
      <c r="H1278" s="186"/>
      <c r="I1278" s="276"/>
    </row>
    <row r="1279" spans="4:9" ht="15">
      <c r="D1279" s="187" t="s">
        <v>1012</v>
      </c>
      <c r="E1279" s="185"/>
      <c r="F1279" s="185"/>
      <c r="G1279" s="317"/>
      <c r="H1279" s="186"/>
      <c r="I1279" s="276"/>
    </row>
    <row r="1280" spans="4:9" ht="15">
      <c r="D1280" s="187" t="s">
        <v>1013</v>
      </c>
      <c r="E1280" s="185"/>
      <c r="F1280" s="185"/>
      <c r="G1280" s="317"/>
      <c r="H1280" s="186"/>
      <c r="I1280" s="276"/>
    </row>
    <row r="1281" spans="4:9" ht="15">
      <c r="D1281" s="187" t="s">
        <v>1014</v>
      </c>
      <c r="E1281" s="185"/>
      <c r="F1281" s="185"/>
      <c r="G1281" s="317"/>
      <c r="H1281" s="186"/>
      <c r="I1281" s="276"/>
    </row>
    <row r="1282" spans="4:9" ht="25.5">
      <c r="D1282" s="187" t="s">
        <v>1015</v>
      </c>
      <c r="E1282" s="185"/>
      <c r="F1282" s="185"/>
      <c r="G1282" s="317"/>
      <c r="H1282" s="186"/>
      <c r="I1282" s="276"/>
    </row>
    <row r="1283" spans="4:9" ht="15">
      <c r="D1283" s="315" t="s">
        <v>1016</v>
      </c>
      <c r="E1283" s="185"/>
      <c r="F1283" s="185"/>
      <c r="G1283" s="317"/>
      <c r="H1283" s="186"/>
      <c r="I1283" s="276"/>
    </row>
    <row r="1284" spans="4:9" ht="25.5">
      <c r="D1284" s="187" t="s">
        <v>1017</v>
      </c>
      <c r="E1284" s="185"/>
      <c r="F1284" s="185"/>
      <c r="G1284" s="317"/>
      <c r="H1284" s="186"/>
      <c r="I1284" s="276"/>
    </row>
    <row r="1285" spans="4:9" ht="25.5">
      <c r="D1285" s="187" t="s">
        <v>1018</v>
      </c>
      <c r="E1285" s="185"/>
      <c r="F1285" s="185"/>
      <c r="G1285" s="317"/>
      <c r="H1285" s="186"/>
      <c r="I1285" s="276"/>
    </row>
    <row r="1286" spans="4:9" ht="25.5">
      <c r="D1286" s="187" t="s">
        <v>1019</v>
      </c>
      <c r="E1286" s="185"/>
      <c r="F1286" s="185"/>
      <c r="G1286" s="317"/>
      <c r="H1286" s="186"/>
      <c r="I1286" s="276"/>
    </row>
    <row r="1287" spans="4:9" ht="25.5">
      <c r="D1287" s="187" t="s">
        <v>1020</v>
      </c>
      <c r="E1287" s="185"/>
      <c r="F1287" s="185"/>
      <c r="G1287" s="317"/>
      <c r="H1287" s="186"/>
      <c r="I1287" s="276"/>
    </row>
    <row r="1288" spans="4:9" ht="25.5">
      <c r="D1288" s="187" t="s">
        <v>1021</v>
      </c>
      <c r="E1288" s="185"/>
      <c r="F1288" s="185"/>
      <c r="G1288" s="317"/>
      <c r="H1288" s="186"/>
      <c r="I1288" s="276"/>
    </row>
    <row r="1289" spans="4:9" ht="15">
      <c r="D1289" s="315" t="s">
        <v>1022</v>
      </c>
      <c r="E1289" s="325"/>
      <c r="F1289" s="325"/>
      <c r="G1289" s="317"/>
      <c r="H1289" s="186"/>
      <c r="I1289" s="276"/>
    </row>
    <row r="1290" spans="4:8" ht="15">
      <c r="D1290" s="324"/>
      <c r="E1290" s="186" t="s">
        <v>9</v>
      </c>
      <c r="F1290" s="186">
        <v>1</v>
      </c>
      <c r="G1290" s="317"/>
      <c r="H1290" s="201">
        <f>F1290*G1290</f>
        <v>0</v>
      </c>
    </row>
    <row r="1291" spans="4:9" ht="15">
      <c r="D1291" s="324"/>
      <c r="E1291" s="318"/>
      <c r="F1291" s="186"/>
      <c r="G1291" s="317"/>
      <c r="H1291" s="186"/>
      <c r="I1291" s="253"/>
    </row>
    <row r="1292" spans="3:9" ht="140.25">
      <c r="C1292" s="14" t="s">
        <v>1073</v>
      </c>
      <c r="D1292" s="187" t="s">
        <v>1025</v>
      </c>
      <c r="E1292" s="307"/>
      <c r="F1292" s="308"/>
      <c r="G1292" s="317"/>
      <c r="H1292" s="186"/>
      <c r="I1292" s="276"/>
    </row>
    <row r="1293" spans="4:9" ht="408">
      <c r="D1293" s="187" t="s">
        <v>1308</v>
      </c>
      <c r="E1293" s="318"/>
      <c r="F1293" s="186"/>
      <c r="G1293" s="317"/>
      <c r="H1293" s="186"/>
      <c r="I1293" s="276"/>
    </row>
    <row r="1294" spans="4:9" ht="15">
      <c r="D1294" s="324"/>
      <c r="E1294" s="186" t="s">
        <v>9</v>
      </c>
      <c r="F1294" s="186">
        <v>3</v>
      </c>
      <c r="G1294" s="317"/>
      <c r="H1294" s="201">
        <f>F1294*G1294</f>
        <v>0</v>
      </c>
      <c r="I1294" s="253"/>
    </row>
    <row r="1295" spans="4:9" ht="15">
      <c r="D1295" s="324"/>
      <c r="E1295" s="307"/>
      <c r="F1295" s="308"/>
      <c r="G1295" s="317"/>
      <c r="H1295" s="186"/>
      <c r="I1295" s="276"/>
    </row>
    <row r="1296" spans="3:9" ht="102">
      <c r="C1296" s="14" t="s">
        <v>1074</v>
      </c>
      <c r="D1296" s="187" t="s">
        <v>1026</v>
      </c>
      <c r="E1296" s="186"/>
      <c r="F1296" s="316"/>
      <c r="G1296" s="317"/>
      <c r="H1296" s="186"/>
      <c r="I1296" s="276"/>
    </row>
    <row r="1297" spans="4:9" ht="15">
      <c r="D1297" s="315" t="s">
        <v>1027</v>
      </c>
      <c r="E1297" s="186"/>
      <c r="F1297" s="318"/>
      <c r="G1297" s="317"/>
      <c r="H1297" s="186"/>
      <c r="I1297" s="276"/>
    </row>
    <row r="1298" spans="4:9" ht="15">
      <c r="D1298" s="315" t="s">
        <v>997</v>
      </c>
      <c r="E1298" s="186"/>
      <c r="F1298" s="318"/>
      <c r="G1298" s="317"/>
      <c r="H1298" s="186"/>
      <c r="I1298" s="276"/>
    </row>
    <row r="1299" spans="4:9" ht="38.25">
      <c r="D1299" s="187" t="s">
        <v>998</v>
      </c>
      <c r="E1299" s="186"/>
      <c r="F1299" s="318"/>
      <c r="G1299" s="317"/>
      <c r="H1299" s="186"/>
      <c r="I1299" s="276"/>
    </row>
    <row r="1300" spans="4:9" ht="38.25">
      <c r="D1300" s="187" t="s">
        <v>999</v>
      </c>
      <c r="E1300" s="186"/>
      <c r="F1300" s="318"/>
      <c r="G1300" s="317"/>
      <c r="H1300" s="186"/>
      <c r="I1300" s="276"/>
    </row>
    <row r="1301" spans="4:9" ht="15">
      <c r="D1301" s="315" t="s">
        <v>1028</v>
      </c>
      <c r="E1301" s="186"/>
      <c r="F1301" s="318"/>
      <c r="G1301" s="317"/>
      <c r="H1301" s="186"/>
      <c r="I1301" s="276"/>
    </row>
    <row r="1302" spans="4:9" ht="15">
      <c r="D1302" s="315" t="s">
        <v>1029</v>
      </c>
      <c r="E1302" s="186"/>
      <c r="F1302" s="318"/>
      <c r="G1302" s="317"/>
      <c r="H1302" s="186"/>
      <c r="I1302" s="276"/>
    </row>
    <row r="1303" spans="4:9" ht="15">
      <c r="D1303" s="315" t="s">
        <v>1030</v>
      </c>
      <c r="E1303" s="186"/>
      <c r="F1303" s="318"/>
      <c r="G1303" s="317"/>
      <c r="H1303" s="186"/>
      <c r="I1303" s="276"/>
    </row>
    <row r="1304" spans="4:9" ht="25.5">
      <c r="D1304" s="187" t="s">
        <v>1031</v>
      </c>
      <c r="E1304" s="186"/>
      <c r="F1304" s="318"/>
      <c r="G1304" s="317"/>
      <c r="H1304" s="186"/>
      <c r="I1304" s="276"/>
    </row>
    <row r="1305" spans="4:9" ht="16.5" customHeight="1">
      <c r="D1305" s="187" t="s">
        <v>1032</v>
      </c>
      <c r="E1305" s="186"/>
      <c r="F1305" s="318"/>
      <c r="G1305" s="317"/>
      <c r="H1305" s="186"/>
      <c r="I1305" s="276"/>
    </row>
    <row r="1306" spans="4:9" ht="15">
      <c r="D1306" s="315" t="s">
        <v>1033</v>
      </c>
      <c r="E1306" s="186"/>
      <c r="F1306" s="318"/>
      <c r="G1306" s="317"/>
      <c r="H1306" s="186"/>
      <c r="I1306" s="276"/>
    </row>
    <row r="1307" spans="4:9" ht="15">
      <c r="D1307" s="315" t="s">
        <v>1034</v>
      </c>
      <c r="E1307" s="186"/>
      <c r="F1307" s="318"/>
      <c r="G1307" s="317"/>
      <c r="H1307" s="186"/>
      <c r="I1307" s="276"/>
    </row>
    <row r="1308" spans="4:9" ht="15">
      <c r="D1308" s="315" t="s">
        <v>1035</v>
      </c>
      <c r="E1308" s="186"/>
      <c r="F1308" s="318"/>
      <c r="G1308" s="317"/>
      <c r="H1308" s="186"/>
      <c r="I1308" s="276"/>
    </row>
    <row r="1309" spans="4:9" ht="25.5">
      <c r="D1309" s="187" t="s">
        <v>1008</v>
      </c>
      <c r="E1309" s="186"/>
      <c r="F1309" s="318"/>
      <c r="G1309" s="317"/>
      <c r="H1309" s="186"/>
      <c r="I1309" s="276"/>
    </row>
    <row r="1310" spans="4:9" ht="25.5">
      <c r="D1310" s="187" t="s">
        <v>1036</v>
      </c>
      <c r="E1310" s="186"/>
      <c r="F1310" s="318"/>
      <c r="G1310" s="317"/>
      <c r="H1310" s="186"/>
      <c r="I1310" s="276"/>
    </row>
    <row r="1311" spans="4:9" ht="25.5">
      <c r="D1311" s="187" t="s">
        <v>1037</v>
      </c>
      <c r="E1311" s="186"/>
      <c r="F1311" s="318"/>
      <c r="G1311" s="317"/>
      <c r="H1311" s="186"/>
      <c r="I1311" s="276"/>
    </row>
    <row r="1312" spans="4:9" ht="15">
      <c r="D1312" s="315" t="s">
        <v>1038</v>
      </c>
      <c r="E1312" s="186"/>
      <c r="F1312" s="318"/>
      <c r="G1312" s="317"/>
      <c r="H1312" s="186"/>
      <c r="I1312" s="276"/>
    </row>
    <row r="1313" spans="4:9" ht="15">
      <c r="D1313" s="315" t="s">
        <v>1012</v>
      </c>
      <c r="E1313" s="186"/>
      <c r="F1313" s="318"/>
      <c r="G1313" s="317"/>
      <c r="H1313" s="186"/>
      <c r="I1313" s="276"/>
    </row>
    <row r="1314" spans="4:9" ht="15">
      <c r="D1314" s="315" t="s">
        <v>1039</v>
      </c>
      <c r="E1314" s="186"/>
      <c r="F1314" s="318"/>
      <c r="G1314" s="317"/>
      <c r="H1314" s="186"/>
      <c r="I1314" s="276"/>
    </row>
    <row r="1315" spans="4:9" ht="15">
      <c r="D1315" s="315" t="s">
        <v>1040</v>
      </c>
      <c r="E1315" s="186"/>
      <c r="F1315" s="318"/>
      <c r="G1315" s="317"/>
      <c r="H1315" s="186"/>
      <c r="I1315" s="276"/>
    </row>
    <row r="1316" spans="4:9" ht="25.5">
      <c r="D1316" s="315" t="s">
        <v>1041</v>
      </c>
      <c r="E1316" s="186"/>
      <c r="F1316" s="318"/>
      <c r="G1316" s="317"/>
      <c r="H1316" s="186"/>
      <c r="I1316" s="276"/>
    </row>
    <row r="1317" spans="4:9" ht="15">
      <c r="D1317" s="315" t="s">
        <v>1042</v>
      </c>
      <c r="E1317" s="186"/>
      <c r="F1317" s="318"/>
      <c r="G1317" s="319"/>
      <c r="H1317" s="186"/>
      <c r="I1317" s="276"/>
    </row>
    <row r="1318" spans="4:9" ht="25.5">
      <c r="D1318" s="315" t="s">
        <v>1043</v>
      </c>
      <c r="E1318" s="186"/>
      <c r="F1318" s="318"/>
      <c r="G1318" s="319"/>
      <c r="H1318" s="186"/>
      <c r="I1318" s="276"/>
    </row>
    <row r="1319" spans="4:9" ht="25.5">
      <c r="D1319" s="315" t="s">
        <v>1044</v>
      </c>
      <c r="E1319" s="186"/>
      <c r="F1319" s="318"/>
      <c r="G1319" s="319"/>
      <c r="H1319" s="186"/>
      <c r="I1319" s="276"/>
    </row>
    <row r="1320" spans="4:9" ht="25.5">
      <c r="D1320" s="315" t="s">
        <v>1045</v>
      </c>
      <c r="E1320" s="186"/>
      <c r="F1320" s="318"/>
      <c r="G1320" s="319"/>
      <c r="H1320" s="186"/>
      <c r="I1320" s="276"/>
    </row>
    <row r="1321" spans="4:9" ht="25.5">
      <c r="D1321" s="315" t="s">
        <v>1046</v>
      </c>
      <c r="E1321" s="186"/>
      <c r="F1321" s="318"/>
      <c r="G1321" s="319"/>
      <c r="H1321" s="186"/>
      <c r="I1321" s="276"/>
    </row>
    <row r="1322" spans="4:9" ht="25.5">
      <c r="D1322" s="315" t="s">
        <v>1021</v>
      </c>
      <c r="E1322" s="186"/>
      <c r="F1322" s="318"/>
      <c r="G1322" s="319"/>
      <c r="H1322" s="186"/>
      <c r="I1322" s="276"/>
    </row>
    <row r="1323" spans="4:9" ht="15">
      <c r="D1323" s="315" t="s">
        <v>1022</v>
      </c>
      <c r="E1323" s="186"/>
      <c r="F1323" s="316"/>
      <c r="G1323" s="319"/>
      <c r="H1323" s="186"/>
      <c r="I1323" s="276"/>
    </row>
    <row r="1324" spans="4:9" ht="15">
      <c r="D1324" s="321"/>
      <c r="E1324" s="186" t="s">
        <v>9</v>
      </c>
      <c r="F1324" s="186">
        <v>1</v>
      </c>
      <c r="G1324" s="319"/>
      <c r="H1324" s="201">
        <f>F1324*G1324</f>
        <v>0</v>
      </c>
      <c r="I1324" s="253"/>
    </row>
    <row r="1325" spans="4:9" ht="15">
      <c r="D1325" s="321"/>
      <c r="E1325" s="186"/>
      <c r="F1325" s="318"/>
      <c r="G1325" s="319"/>
      <c r="H1325" s="186"/>
      <c r="I1325" s="253"/>
    </row>
    <row r="1326" spans="3:9" ht="127.5">
      <c r="C1326" s="14" t="s">
        <v>1075</v>
      </c>
      <c r="D1326" s="187" t="s">
        <v>1047</v>
      </c>
      <c r="E1326" s="307"/>
      <c r="F1326" s="308"/>
      <c r="G1326" s="317"/>
      <c r="H1326" s="186"/>
      <c r="I1326" s="276"/>
    </row>
    <row r="1327" spans="4:9" ht="408">
      <c r="D1327" s="187" t="s">
        <v>1310</v>
      </c>
      <c r="E1327" s="322"/>
      <c r="F1327" s="323"/>
      <c r="G1327" s="317"/>
      <c r="H1327" s="186"/>
      <c r="I1327" s="276"/>
    </row>
    <row r="1328" spans="4:9" ht="15">
      <c r="D1328" s="324"/>
      <c r="E1328" s="186" t="s">
        <v>9</v>
      </c>
      <c r="F1328" s="186">
        <v>2</v>
      </c>
      <c r="G1328" s="317"/>
      <c r="H1328" s="201">
        <f>F1328*G1328</f>
        <v>0</v>
      </c>
      <c r="I1328" s="253"/>
    </row>
    <row r="1329" spans="4:9" ht="15">
      <c r="D1329" s="324"/>
      <c r="E1329" s="309"/>
      <c r="F1329" s="310"/>
      <c r="G1329" s="317"/>
      <c r="H1329" s="186"/>
      <c r="I1329" s="253"/>
    </row>
    <row r="1330" spans="3:9" ht="140.25">
      <c r="C1330" s="14" t="s">
        <v>1076</v>
      </c>
      <c r="D1330" s="187" t="s">
        <v>1048</v>
      </c>
      <c r="E1330" s="186"/>
      <c r="F1330" s="316"/>
      <c r="G1330" s="311"/>
      <c r="H1330" s="326"/>
      <c r="I1330" s="327"/>
    </row>
    <row r="1331" spans="4:8" ht="15">
      <c r="D1331" s="225" t="s">
        <v>1049</v>
      </c>
      <c r="E1331" s="189" t="s">
        <v>22</v>
      </c>
      <c r="F1331" s="337">
        <v>180</v>
      </c>
      <c r="G1331" s="311"/>
      <c r="H1331" s="201">
        <f>F1331*G1331</f>
        <v>0</v>
      </c>
    </row>
    <row r="1332" spans="4:9" ht="15">
      <c r="D1332" s="225" t="s">
        <v>1050</v>
      </c>
      <c r="E1332" s="189" t="s">
        <v>22</v>
      </c>
      <c r="F1332" s="337">
        <v>180</v>
      </c>
      <c r="G1332" s="311"/>
      <c r="H1332" s="201">
        <f>F1332*G1332</f>
        <v>0</v>
      </c>
      <c r="I1332" s="253"/>
    </row>
    <row r="1333" spans="4:9" ht="15">
      <c r="D1333" s="311"/>
      <c r="E1333" s="338"/>
      <c r="F1333" s="339"/>
      <c r="G1333" s="311"/>
      <c r="H1333" s="326"/>
      <c r="I1333" s="328"/>
    </row>
    <row r="1334" spans="3:9" ht="51">
      <c r="C1334" s="14" t="s">
        <v>1077</v>
      </c>
      <c r="D1334" s="292" t="s">
        <v>1051</v>
      </c>
      <c r="E1334" s="189"/>
      <c r="F1334" s="337"/>
      <c r="G1334" s="329"/>
      <c r="H1334" s="186"/>
      <c r="I1334" s="328"/>
    </row>
    <row r="1335" spans="4:9" ht="15">
      <c r="D1335" s="313" t="s">
        <v>1052</v>
      </c>
      <c r="E1335" s="189" t="s">
        <v>22</v>
      </c>
      <c r="F1335" s="337">
        <v>60</v>
      </c>
      <c r="G1335" s="314"/>
      <c r="H1335" s="201">
        <f>F1335*G1335</f>
        <v>0</v>
      </c>
      <c r="I1335" s="253"/>
    </row>
    <row r="1336" spans="4:9" ht="15">
      <c r="D1336" s="314"/>
      <c r="E1336" s="189"/>
      <c r="F1336" s="337"/>
      <c r="G1336" s="314"/>
      <c r="H1336" s="186"/>
      <c r="I1336" s="328"/>
    </row>
    <row r="1337" spans="3:9" ht="26.25">
      <c r="C1337" s="14" t="s">
        <v>1078</v>
      </c>
      <c r="D1337" s="301" t="s">
        <v>1081</v>
      </c>
      <c r="E1337" s="189"/>
      <c r="F1337" s="337"/>
      <c r="G1337" s="314"/>
      <c r="H1337" s="186"/>
      <c r="I1337" s="328"/>
    </row>
    <row r="1338" spans="4:9" ht="15">
      <c r="D1338" s="314" t="s">
        <v>1066</v>
      </c>
      <c r="E1338" s="189" t="s">
        <v>22</v>
      </c>
      <c r="F1338" s="337">
        <v>180</v>
      </c>
      <c r="G1338" s="329"/>
      <c r="H1338" s="201">
        <f>F1338*G1338</f>
        <v>0</v>
      </c>
      <c r="I1338" s="253"/>
    </row>
    <row r="1339" spans="4:9" ht="15">
      <c r="D1339" s="313" t="s">
        <v>1053</v>
      </c>
      <c r="E1339" s="189"/>
      <c r="F1339" s="337"/>
      <c r="G1339" s="329"/>
      <c r="H1339" s="186"/>
      <c r="I1339" s="328"/>
    </row>
    <row r="1340" spans="3:9" ht="26.25">
      <c r="C1340" s="14" t="s">
        <v>1079</v>
      </c>
      <c r="D1340" s="301" t="s">
        <v>1082</v>
      </c>
      <c r="E1340" s="189"/>
      <c r="F1340" s="337"/>
      <c r="G1340" s="329"/>
      <c r="H1340" s="186"/>
      <c r="I1340" s="328"/>
    </row>
    <row r="1341" spans="4:9" ht="15">
      <c r="D1341" s="314" t="s">
        <v>1067</v>
      </c>
      <c r="E1341" s="189" t="s">
        <v>22</v>
      </c>
      <c r="F1341" s="337">
        <v>180</v>
      </c>
      <c r="G1341" s="329"/>
      <c r="H1341" s="201">
        <f>F1341*G1341</f>
        <v>0</v>
      </c>
      <c r="I1341" s="253"/>
    </row>
    <row r="1342" spans="4:9" ht="15">
      <c r="D1342" s="314"/>
      <c r="E1342" s="237"/>
      <c r="F1342" s="337"/>
      <c r="G1342" s="329"/>
      <c r="H1342" s="186"/>
      <c r="I1342" s="328"/>
    </row>
    <row r="1343" spans="3:9" ht="38.25">
      <c r="C1343" s="14" t="s">
        <v>1080</v>
      </c>
      <c r="D1343" s="347" t="s">
        <v>1054</v>
      </c>
      <c r="E1343" s="340" t="s">
        <v>9</v>
      </c>
      <c r="F1343" s="341">
        <v>3</v>
      </c>
      <c r="G1343" s="329"/>
      <c r="H1343" s="201">
        <f>F1343*G1343</f>
        <v>0</v>
      </c>
      <c r="I1343" s="328"/>
    </row>
    <row r="1344" spans="4:9" ht="15">
      <c r="D1344" s="313"/>
      <c r="E1344" s="189"/>
      <c r="F1344" s="337"/>
      <c r="G1344" s="329"/>
      <c r="H1344" s="186"/>
      <c r="I1344" s="328"/>
    </row>
    <row r="1345" spans="3:9" ht="25.5">
      <c r="C1345" s="14" t="s">
        <v>1083</v>
      </c>
      <c r="D1345" s="289" t="s">
        <v>1055</v>
      </c>
      <c r="E1345" s="237" t="s">
        <v>1056</v>
      </c>
      <c r="F1345" s="337">
        <v>1</v>
      </c>
      <c r="G1345" s="329"/>
      <c r="H1345" s="201">
        <f>F1345*G1345</f>
        <v>0</v>
      </c>
      <c r="I1345" s="328"/>
    </row>
    <row r="1346" spans="4:9" ht="15">
      <c r="D1346" s="329"/>
      <c r="E1346" s="237"/>
      <c r="F1346" s="337"/>
      <c r="G1346" s="329"/>
      <c r="H1346" s="186"/>
      <c r="I1346" s="328"/>
    </row>
    <row r="1347" spans="3:9" ht="15">
      <c r="C1347" s="14" t="s">
        <v>1084</v>
      </c>
      <c r="D1347" s="313" t="s">
        <v>1057</v>
      </c>
      <c r="E1347" s="237" t="s">
        <v>1056</v>
      </c>
      <c r="F1347" s="337">
        <v>1</v>
      </c>
      <c r="G1347" s="329"/>
      <c r="H1347" s="201">
        <f>F1347*G1347</f>
        <v>0</v>
      </c>
      <c r="I1347" s="328"/>
    </row>
    <row r="1348" spans="4:9" ht="15">
      <c r="D1348" s="329"/>
      <c r="E1348" s="237"/>
      <c r="F1348" s="337"/>
      <c r="G1348" s="329"/>
      <c r="H1348" s="186"/>
      <c r="I1348" s="328"/>
    </row>
    <row r="1349" spans="3:9" ht="38.25">
      <c r="C1349" s="14" t="s">
        <v>1085</v>
      </c>
      <c r="D1349" s="292" t="s">
        <v>1058</v>
      </c>
      <c r="E1349" s="237" t="s">
        <v>1056</v>
      </c>
      <c r="F1349" s="337">
        <v>1</v>
      </c>
      <c r="G1349" s="329"/>
      <c r="H1349" s="201">
        <f>F1349*G1349</f>
        <v>0</v>
      </c>
      <c r="I1349" s="328"/>
    </row>
    <row r="1350" spans="4:9" ht="15">
      <c r="D1350" s="329"/>
      <c r="E1350" s="189"/>
      <c r="F1350" s="337"/>
      <c r="G1350" s="329"/>
      <c r="H1350" s="186"/>
      <c r="I1350" s="328"/>
    </row>
    <row r="1351" spans="3:9" ht="15">
      <c r="C1351" s="14" t="s">
        <v>1086</v>
      </c>
      <c r="D1351" s="313" t="s">
        <v>1059</v>
      </c>
      <c r="E1351" s="237" t="s">
        <v>1056</v>
      </c>
      <c r="F1351" s="337">
        <v>1</v>
      </c>
      <c r="G1351" s="329"/>
      <c r="H1351" s="201">
        <f>F1351*G1351</f>
        <v>0</v>
      </c>
      <c r="I1351" s="328"/>
    </row>
    <row r="1352" spans="4:9" ht="15">
      <c r="D1352" s="329"/>
      <c r="E1352" s="189"/>
      <c r="F1352" s="337"/>
      <c r="G1352" s="329"/>
      <c r="H1352" s="186"/>
      <c r="I1352" s="328"/>
    </row>
    <row r="1353" spans="3:9" ht="25.5">
      <c r="C1353" s="14" t="s">
        <v>1087</v>
      </c>
      <c r="D1353" s="296" t="s">
        <v>1060</v>
      </c>
      <c r="E1353" s="237" t="s">
        <v>1056</v>
      </c>
      <c r="F1353" s="337">
        <v>1</v>
      </c>
      <c r="G1353" s="329"/>
      <c r="H1353" s="201">
        <f>F1353*G1353</f>
        <v>0</v>
      </c>
      <c r="I1353" s="328"/>
    </row>
    <row r="1354" spans="4:9" ht="15">
      <c r="D1354" s="329"/>
      <c r="E1354" s="189"/>
      <c r="F1354" s="337"/>
      <c r="G1354" s="329"/>
      <c r="H1354" s="186"/>
      <c r="I1354" s="328"/>
    </row>
    <row r="1355" spans="3:9" ht="38.25">
      <c r="C1355" s="14" t="s">
        <v>1088</v>
      </c>
      <c r="D1355" s="187" t="s">
        <v>1061</v>
      </c>
      <c r="E1355" s="235"/>
      <c r="F1355" s="342"/>
      <c r="G1355" s="329"/>
      <c r="H1355" s="186"/>
      <c r="I1355" s="328"/>
    </row>
    <row r="1356" spans="4:9" ht="15">
      <c r="D1356" s="225" t="s">
        <v>1049</v>
      </c>
      <c r="E1356" s="189" t="s">
        <v>22</v>
      </c>
      <c r="F1356" s="337">
        <v>2</v>
      </c>
      <c r="G1356" s="329"/>
      <c r="H1356" s="201">
        <f>F1356*G1356</f>
        <v>0</v>
      </c>
      <c r="I1356" s="253"/>
    </row>
    <row r="1357" spans="4:9" ht="15">
      <c r="D1357" s="225" t="s">
        <v>1050</v>
      </c>
      <c r="E1357" s="189" t="s">
        <v>22</v>
      </c>
      <c r="F1357" s="337">
        <v>2</v>
      </c>
      <c r="G1357" s="329"/>
      <c r="H1357" s="201">
        <f>F1357*G1357</f>
        <v>0</v>
      </c>
      <c r="I1357" s="253"/>
    </row>
    <row r="1358" spans="4:9" ht="15">
      <c r="D1358" s="329"/>
      <c r="E1358" s="189"/>
      <c r="F1358" s="337"/>
      <c r="G1358" s="329"/>
      <c r="H1358" s="186"/>
      <c r="I1358" s="328"/>
    </row>
    <row r="1359" spans="3:9" ht="76.5">
      <c r="C1359" s="14" t="s">
        <v>1089</v>
      </c>
      <c r="D1359" s="292" t="s">
        <v>1062</v>
      </c>
      <c r="E1359" s="237" t="s">
        <v>1056</v>
      </c>
      <c r="F1359" s="337">
        <v>1</v>
      </c>
      <c r="G1359" s="329"/>
      <c r="H1359" s="201">
        <f>F1359*G1359</f>
        <v>0</v>
      </c>
      <c r="I1359" s="328"/>
    </row>
    <row r="1360" spans="4:9" ht="15">
      <c r="D1360" s="329"/>
      <c r="E1360" s="189"/>
      <c r="F1360" s="337"/>
      <c r="G1360" s="329"/>
      <c r="H1360" s="186"/>
      <c r="I1360" s="328"/>
    </row>
    <row r="1361" spans="3:9" ht="51">
      <c r="C1361" s="14" t="s">
        <v>1090</v>
      </c>
      <c r="D1361" s="292" t="s">
        <v>1063</v>
      </c>
      <c r="E1361" s="237" t="s">
        <v>1056</v>
      </c>
      <c r="F1361" s="337">
        <v>1</v>
      </c>
      <c r="G1361" s="329"/>
      <c r="H1361" s="201">
        <f>F1361*G1361</f>
        <v>0</v>
      </c>
      <c r="I1361" s="328"/>
    </row>
    <row r="1362" spans="4:9" ht="15">
      <c r="D1362" s="329"/>
      <c r="E1362" s="189"/>
      <c r="F1362" s="337"/>
      <c r="G1362" s="329"/>
      <c r="H1362" s="186"/>
      <c r="I1362" s="328"/>
    </row>
    <row r="1363" spans="3:9" ht="140.25">
      <c r="C1363" s="14" t="s">
        <v>1091</v>
      </c>
      <c r="D1363" s="292" t="s">
        <v>1064</v>
      </c>
      <c r="E1363" s="237" t="s">
        <v>1056</v>
      </c>
      <c r="F1363" s="337">
        <v>1</v>
      </c>
      <c r="G1363" s="329"/>
      <c r="H1363" s="201">
        <f>F1363*G1363</f>
        <v>0</v>
      </c>
      <c r="I1363" s="328"/>
    </row>
    <row r="1364" spans="4:9" ht="15">
      <c r="D1364" s="329"/>
      <c r="E1364" s="189"/>
      <c r="F1364" s="337"/>
      <c r="G1364" s="329"/>
      <c r="H1364" s="186"/>
      <c r="I1364" s="328"/>
    </row>
    <row r="1365" spans="3:9" ht="38.25">
      <c r="C1365" s="14" t="s">
        <v>1092</v>
      </c>
      <c r="D1365" s="187" t="s">
        <v>1065</v>
      </c>
      <c r="E1365" s="237" t="s">
        <v>1056</v>
      </c>
      <c r="F1365" s="337">
        <v>1</v>
      </c>
      <c r="G1365" s="329"/>
      <c r="H1365" s="201">
        <f>F1365*G1365</f>
        <v>0</v>
      </c>
      <c r="I1365" s="328"/>
    </row>
    <row r="1366" spans="4:9" ht="15">
      <c r="D1366" s="330"/>
      <c r="E1366" s="189"/>
      <c r="F1366" s="343"/>
      <c r="G1366" s="330"/>
      <c r="H1366" s="186"/>
      <c r="I1366" s="328"/>
    </row>
    <row r="1367" spans="3:9" ht="25.5">
      <c r="C1367" s="14" t="s">
        <v>1093</v>
      </c>
      <c r="D1367" s="348" t="s">
        <v>1099</v>
      </c>
      <c r="E1367" s="237" t="s">
        <v>1056</v>
      </c>
      <c r="F1367" s="337">
        <v>1</v>
      </c>
      <c r="G1367" s="329"/>
      <c r="H1367" s="201">
        <f>F1367*G1367</f>
        <v>0</v>
      </c>
      <c r="I1367" s="328"/>
    </row>
    <row r="1368" spans="4:9" ht="15">
      <c r="D1368" s="331"/>
      <c r="E1368" s="344"/>
      <c r="F1368" s="345"/>
      <c r="G1368" s="332"/>
      <c r="H1368" s="186"/>
      <c r="I1368" s="328"/>
    </row>
    <row r="1369" spans="3:9" ht="15">
      <c r="C1369" s="14" t="s">
        <v>1094</v>
      </c>
      <c r="D1369" s="331" t="s">
        <v>1098</v>
      </c>
      <c r="E1369" s="237" t="s">
        <v>1056</v>
      </c>
      <c r="F1369" s="337">
        <v>1</v>
      </c>
      <c r="G1369" s="329"/>
      <c r="H1369" s="201">
        <f>F1369*G1369</f>
        <v>0</v>
      </c>
      <c r="I1369" s="328"/>
    </row>
    <row r="1370" spans="4:9" ht="15">
      <c r="D1370" s="331"/>
      <c r="E1370" s="344"/>
      <c r="F1370" s="345"/>
      <c r="G1370" s="332"/>
      <c r="H1370" s="186"/>
      <c r="I1370" s="328"/>
    </row>
    <row r="1371" spans="3:9" ht="51">
      <c r="C1371" s="14" t="s">
        <v>1095</v>
      </c>
      <c r="D1371" s="187" t="s">
        <v>1097</v>
      </c>
      <c r="E1371" s="237" t="s">
        <v>1056</v>
      </c>
      <c r="F1371" s="337">
        <v>1</v>
      </c>
      <c r="G1371" s="329"/>
      <c r="H1371" s="201">
        <f>F1371*G1371</f>
        <v>0</v>
      </c>
      <c r="I1371" s="328"/>
    </row>
    <row r="1372" spans="4:9" ht="15">
      <c r="D1372" s="331"/>
      <c r="E1372" s="344"/>
      <c r="F1372" s="345"/>
      <c r="G1372" s="332"/>
      <c r="H1372" s="186"/>
      <c r="I1372" s="328"/>
    </row>
    <row r="1373" spans="3:9" ht="63.75">
      <c r="C1373" s="14" t="s">
        <v>1096</v>
      </c>
      <c r="D1373" s="348" t="s">
        <v>911</v>
      </c>
      <c r="E1373" s="237" t="s">
        <v>1056</v>
      </c>
      <c r="F1373" s="337">
        <v>1</v>
      </c>
      <c r="G1373" s="329"/>
      <c r="H1373" s="201">
        <f>F1373*G1373</f>
        <v>0</v>
      </c>
      <c r="I1373" s="328"/>
    </row>
    <row r="1374" spans="3:8" ht="15.75" thickBot="1">
      <c r="C1374" s="134"/>
      <c r="D1374" s="59"/>
      <c r="E1374" s="25"/>
      <c r="F1374" s="42"/>
      <c r="G1374" s="26"/>
      <c r="H1374" s="26"/>
    </row>
    <row r="1375" spans="2:8" s="43" customFormat="1" ht="15" customHeight="1">
      <c r="B1375" s="38"/>
      <c r="C1375" s="368" t="s">
        <v>1100</v>
      </c>
      <c r="D1375" s="368"/>
      <c r="E1375" s="368"/>
      <c r="F1375" s="368"/>
      <c r="G1375" s="367">
        <f>SUM(H1252:H1373)</f>
        <v>0</v>
      </c>
      <c r="H1375" s="367"/>
    </row>
    <row r="1376" spans="2:8" s="43" customFormat="1" ht="15">
      <c r="B1376" s="38"/>
      <c r="C1376" s="39"/>
      <c r="D1376" s="39"/>
      <c r="E1376" s="29"/>
      <c r="F1376" s="30"/>
      <c r="G1376" s="30"/>
      <c r="H1376" s="30"/>
    </row>
    <row r="1377" spans="1:8" s="49" customFormat="1" ht="15.75">
      <c r="A1377" s="52"/>
      <c r="B1377" s="18" t="s">
        <v>1101</v>
      </c>
      <c r="C1377" s="53" t="s">
        <v>1102</v>
      </c>
      <c r="D1377" s="52"/>
      <c r="E1377" s="11"/>
      <c r="F1377" s="53"/>
      <c r="G1377" s="12"/>
      <c r="H1377" s="12"/>
    </row>
    <row r="1378" spans="2:8" ht="15.75">
      <c r="B1378" s="7"/>
      <c r="C1378" s="7"/>
      <c r="D1378" s="8"/>
      <c r="F1378" s="193" t="s">
        <v>143</v>
      </c>
      <c r="G1378" s="194" t="s">
        <v>3</v>
      </c>
      <c r="H1378" s="194" t="s">
        <v>4</v>
      </c>
    </row>
    <row r="1379" spans="3:9" ht="140.25">
      <c r="C1379" s="14" t="s">
        <v>1103</v>
      </c>
      <c r="D1379" s="351" t="s">
        <v>1104</v>
      </c>
      <c r="E1379" s="186"/>
      <c r="F1379" s="318"/>
      <c r="G1379" s="329"/>
      <c r="H1379" s="186"/>
      <c r="I1379" s="250"/>
    </row>
    <row r="1380" spans="4:9" ht="15">
      <c r="D1380" s="349" t="s">
        <v>1105</v>
      </c>
      <c r="E1380" s="333"/>
      <c r="F1380" s="334"/>
      <c r="G1380" s="329"/>
      <c r="H1380" s="333"/>
      <c r="I1380" s="300"/>
    </row>
    <row r="1381" spans="4:9" ht="15">
      <c r="D1381" s="329" t="s">
        <v>1106</v>
      </c>
      <c r="E1381" s="186"/>
      <c r="F1381" s="318"/>
      <c r="G1381" s="329"/>
      <c r="H1381" s="333"/>
      <c r="I1381" s="300"/>
    </row>
    <row r="1382" spans="4:9" ht="15">
      <c r="D1382" s="329" t="s">
        <v>1107</v>
      </c>
      <c r="E1382" s="186"/>
      <c r="F1382" s="318"/>
      <c r="G1382" s="329"/>
      <c r="H1382" s="333"/>
      <c r="I1382" s="300"/>
    </row>
    <row r="1383" spans="4:9" ht="26.25">
      <c r="D1383" s="184" t="s">
        <v>1108</v>
      </c>
      <c r="E1383" s="186"/>
      <c r="F1383" s="318"/>
      <c r="G1383" s="329"/>
      <c r="H1383" s="333"/>
      <c r="I1383" s="300"/>
    </row>
    <row r="1384" spans="4:9" ht="51">
      <c r="D1384" s="187" t="s">
        <v>1109</v>
      </c>
      <c r="E1384" s="186"/>
      <c r="F1384" s="318"/>
      <c r="G1384" s="329"/>
      <c r="H1384" s="333"/>
      <c r="I1384" s="300"/>
    </row>
    <row r="1385" spans="4:9" ht="15">
      <c r="D1385" s="329" t="s">
        <v>1110</v>
      </c>
      <c r="E1385" s="350"/>
      <c r="F1385" s="350"/>
      <c r="G1385" s="329"/>
      <c r="H1385" s="333"/>
      <c r="I1385" s="300"/>
    </row>
    <row r="1386" spans="4:9" ht="15">
      <c r="D1386" s="352" t="s">
        <v>1111</v>
      </c>
      <c r="E1386" s="186"/>
      <c r="F1386" s="318"/>
      <c r="G1386" s="329"/>
      <c r="H1386" s="333"/>
      <c r="I1386" s="300"/>
    </row>
    <row r="1387" spans="4:9" ht="15">
      <c r="D1387" s="329"/>
      <c r="E1387" s="186" t="s">
        <v>308</v>
      </c>
      <c r="F1387" s="186">
        <v>3</v>
      </c>
      <c r="G1387" s="329"/>
      <c r="H1387" s="201">
        <f>F1387*G1387</f>
        <v>0</v>
      </c>
      <c r="I1387" s="253"/>
    </row>
    <row r="1388" spans="4:9" ht="15">
      <c r="D1388" s="329"/>
      <c r="E1388" s="336"/>
      <c r="F1388" s="186"/>
      <c r="G1388" s="350"/>
      <c r="H1388" s="186"/>
      <c r="I1388" s="253"/>
    </row>
    <row r="1389" spans="3:9" ht="38.25">
      <c r="C1389" s="14" t="s">
        <v>1113</v>
      </c>
      <c r="D1389" s="292" t="s">
        <v>1112</v>
      </c>
      <c r="E1389" s="337" t="s">
        <v>1056</v>
      </c>
      <c r="F1389" s="189">
        <v>1</v>
      </c>
      <c r="G1389" s="353"/>
      <c r="H1389" s="279">
        <f>F1389*G1389</f>
        <v>0</v>
      </c>
      <c r="I1389" s="253"/>
    </row>
    <row r="1390" spans="3:8" ht="15.75" thickBot="1">
      <c r="C1390" s="134"/>
      <c r="D1390" s="59"/>
      <c r="E1390" s="25"/>
      <c r="F1390" s="42"/>
      <c r="G1390" s="26"/>
      <c r="H1390" s="26"/>
    </row>
    <row r="1391" spans="2:8" s="43" customFormat="1" ht="15" customHeight="1">
      <c r="B1391" s="38"/>
      <c r="C1391" s="368" t="s">
        <v>1114</v>
      </c>
      <c r="D1391" s="368"/>
      <c r="E1391" s="368"/>
      <c r="F1391" s="368"/>
      <c r="G1391" s="367">
        <f>SUM(H1387:H1389)</f>
        <v>0</v>
      </c>
      <c r="H1391" s="367"/>
    </row>
    <row r="1392" spans="2:8" s="43" customFormat="1" ht="15">
      <c r="B1392" s="38"/>
      <c r="C1392" s="39"/>
      <c r="D1392" s="39"/>
      <c r="E1392" s="29"/>
      <c r="F1392" s="30"/>
      <c r="G1392" s="30"/>
      <c r="H1392" s="30"/>
    </row>
    <row r="1393" spans="1:8" s="49" customFormat="1" ht="15.75">
      <c r="A1393" s="52"/>
      <c r="B1393" s="18" t="s">
        <v>1116</v>
      </c>
      <c r="C1393" s="53" t="s">
        <v>1115</v>
      </c>
      <c r="D1393" s="52"/>
      <c r="E1393" s="11"/>
      <c r="F1393" s="53"/>
      <c r="G1393" s="12"/>
      <c r="H1393" s="12"/>
    </row>
    <row r="1394" spans="2:8" ht="15.75">
      <c r="B1394" s="7"/>
      <c r="C1394" s="7"/>
      <c r="D1394" s="8"/>
      <c r="F1394" s="193" t="s">
        <v>143</v>
      </c>
      <c r="G1394" s="194" t="s">
        <v>3</v>
      </c>
      <c r="H1394" s="194" t="s">
        <v>4</v>
      </c>
    </row>
    <row r="1395" spans="3:9" ht="114.75">
      <c r="C1395" s="14" t="s">
        <v>1117</v>
      </c>
      <c r="D1395" s="292" t="s">
        <v>1118</v>
      </c>
      <c r="E1395" s="186"/>
      <c r="F1395" s="316"/>
      <c r="G1395" s="329"/>
      <c r="H1395" s="186"/>
      <c r="I1395" s="250"/>
    </row>
    <row r="1396" spans="4:9" ht="15">
      <c r="D1396" s="274" t="s">
        <v>1119</v>
      </c>
      <c r="E1396" s="186" t="s">
        <v>1120</v>
      </c>
      <c r="F1396" s="316"/>
      <c r="G1396" s="329"/>
      <c r="H1396" s="186"/>
      <c r="I1396" s="250"/>
    </row>
    <row r="1397" spans="4:9" ht="15">
      <c r="D1397" s="355" t="s">
        <v>1121</v>
      </c>
      <c r="E1397" s="186"/>
      <c r="F1397" s="316"/>
      <c r="G1397" s="317"/>
      <c r="H1397" s="186"/>
      <c r="I1397" s="250"/>
    </row>
    <row r="1398" spans="4:9" ht="15">
      <c r="D1398" s="287" t="s">
        <v>1122</v>
      </c>
      <c r="E1398" s="186"/>
      <c r="F1398" s="316"/>
      <c r="G1398" s="317"/>
      <c r="H1398" s="186"/>
      <c r="I1398" s="250"/>
    </row>
    <row r="1399" spans="4:9" ht="15">
      <c r="D1399" s="287" t="s">
        <v>1123</v>
      </c>
      <c r="E1399" s="186"/>
      <c r="F1399" s="316"/>
      <c r="G1399" s="317"/>
      <c r="H1399" s="186"/>
      <c r="I1399" s="250"/>
    </row>
    <row r="1400" spans="4:9" ht="15">
      <c r="D1400" s="287" t="s">
        <v>1124</v>
      </c>
      <c r="E1400" s="186"/>
      <c r="F1400" s="316"/>
      <c r="G1400" s="317"/>
      <c r="H1400" s="186"/>
      <c r="I1400" s="250"/>
    </row>
    <row r="1401" spans="4:9" ht="15">
      <c r="D1401" s="287" t="s">
        <v>1125</v>
      </c>
      <c r="E1401" s="350"/>
      <c r="F1401" s="350"/>
      <c r="G1401" s="350"/>
      <c r="H1401" s="186"/>
      <c r="I1401" s="250"/>
    </row>
    <row r="1402" spans="4:9" ht="15">
      <c r="D1402" s="287" t="s">
        <v>1126</v>
      </c>
      <c r="E1402" s="336"/>
      <c r="F1402" s="318"/>
      <c r="G1402" s="350"/>
      <c r="H1402" s="186"/>
      <c r="I1402" s="250"/>
    </row>
    <row r="1403" spans="4:9" ht="15">
      <c r="D1403" s="287"/>
      <c r="E1403" s="337" t="s">
        <v>308</v>
      </c>
      <c r="F1403" s="189">
        <v>3</v>
      </c>
      <c r="G1403" s="350"/>
      <c r="H1403" s="279">
        <f>F1403*G1403</f>
        <v>0</v>
      </c>
      <c r="I1403" s="253"/>
    </row>
    <row r="1404" spans="4:9" ht="15">
      <c r="D1404" s="287"/>
      <c r="E1404" s="337"/>
      <c r="F1404" s="189"/>
      <c r="G1404" s="350"/>
      <c r="H1404" s="186"/>
      <c r="I1404" s="250"/>
    </row>
    <row r="1405" spans="3:9" ht="127.5">
      <c r="C1405" s="14" t="s">
        <v>1132</v>
      </c>
      <c r="D1405" s="357" t="s">
        <v>1127</v>
      </c>
      <c r="E1405" s="346"/>
      <c r="F1405" s="346"/>
      <c r="G1405" s="354"/>
      <c r="H1405" s="356"/>
      <c r="I1405" s="312"/>
    </row>
    <row r="1406" spans="4:9" ht="15">
      <c r="D1406" s="270" t="s">
        <v>1131</v>
      </c>
      <c r="E1406" s="281" t="s">
        <v>68</v>
      </c>
      <c r="F1406" s="346">
        <v>30</v>
      </c>
      <c r="G1406" s="354"/>
      <c r="H1406" s="279">
        <f>F1406*G1406</f>
        <v>0</v>
      </c>
      <c r="I1406" s="253"/>
    </row>
    <row r="1407" spans="4:9" ht="15">
      <c r="D1407" s="329"/>
      <c r="E1407" s="337"/>
      <c r="F1407" s="189"/>
      <c r="G1407" s="350"/>
      <c r="H1407" s="186"/>
      <c r="I1407" s="250"/>
    </row>
    <row r="1408" spans="3:9" ht="26.25">
      <c r="C1408" s="14" t="s">
        <v>1133</v>
      </c>
      <c r="D1408" s="184" t="s">
        <v>1128</v>
      </c>
      <c r="E1408" s="337" t="s">
        <v>1056</v>
      </c>
      <c r="F1408" s="189">
        <v>1</v>
      </c>
      <c r="G1408" s="329"/>
      <c r="H1408" s="279">
        <f>F1408*G1408</f>
        <v>0</v>
      </c>
      <c r="I1408" s="250"/>
    </row>
    <row r="1409" spans="4:9" ht="15">
      <c r="D1409" s="329"/>
      <c r="E1409" s="337"/>
      <c r="F1409" s="189"/>
      <c r="G1409" s="329"/>
      <c r="H1409" s="186"/>
      <c r="I1409" s="250"/>
    </row>
    <row r="1410" spans="3:9" ht="15">
      <c r="C1410" s="14" t="s">
        <v>1135</v>
      </c>
      <c r="D1410" s="329" t="s">
        <v>1057</v>
      </c>
      <c r="E1410" s="337" t="s">
        <v>1056</v>
      </c>
      <c r="F1410" s="189">
        <v>1</v>
      </c>
      <c r="G1410" s="350"/>
      <c r="H1410" s="279">
        <f>F1410*G1410</f>
        <v>0</v>
      </c>
      <c r="I1410" s="250"/>
    </row>
    <row r="1411" spans="4:9" ht="15">
      <c r="D1411" s="329"/>
      <c r="E1411" s="337"/>
      <c r="F1411" s="189"/>
      <c r="G1411" s="350"/>
      <c r="H1411" s="186"/>
      <c r="I1411" s="250"/>
    </row>
    <row r="1412" spans="3:9" ht="63.75">
      <c r="C1412" s="14" t="s">
        <v>1136</v>
      </c>
      <c r="D1412" s="358" t="s">
        <v>1134</v>
      </c>
      <c r="E1412" s="337" t="s">
        <v>1056</v>
      </c>
      <c r="F1412" s="189">
        <v>1</v>
      </c>
      <c r="G1412" s="350"/>
      <c r="H1412" s="279">
        <f>F1412*G1412</f>
        <v>0</v>
      </c>
      <c r="I1412" s="250"/>
    </row>
    <row r="1413" spans="4:9" ht="15">
      <c r="D1413" s="329"/>
      <c r="E1413" s="337"/>
      <c r="F1413" s="189"/>
      <c r="G1413" s="350"/>
      <c r="H1413" s="186"/>
      <c r="I1413" s="250"/>
    </row>
    <row r="1414" spans="3:9" ht="76.5">
      <c r="C1414" s="14" t="s">
        <v>1137</v>
      </c>
      <c r="D1414" s="347" t="s">
        <v>1062</v>
      </c>
      <c r="E1414" s="337" t="s">
        <v>1056</v>
      </c>
      <c r="F1414" s="189">
        <v>1</v>
      </c>
      <c r="G1414" s="350"/>
      <c r="H1414" s="279">
        <f>F1414*G1414</f>
        <v>0</v>
      </c>
      <c r="I1414" s="250"/>
    </row>
    <row r="1415" spans="4:9" ht="15">
      <c r="D1415" s="329"/>
      <c r="E1415" s="337"/>
      <c r="F1415" s="189"/>
      <c r="G1415" s="350"/>
      <c r="H1415" s="186"/>
      <c r="I1415" s="250"/>
    </row>
    <row r="1416" spans="3:9" ht="51">
      <c r="C1416" s="14" t="s">
        <v>1138</v>
      </c>
      <c r="D1416" s="347" t="s">
        <v>1097</v>
      </c>
      <c r="E1416" s="337" t="s">
        <v>1056</v>
      </c>
      <c r="F1416" s="189">
        <v>1</v>
      </c>
      <c r="G1416" s="350"/>
      <c r="H1416" s="279">
        <f>F1416*G1416</f>
        <v>0</v>
      </c>
      <c r="I1416" s="250"/>
    </row>
    <row r="1417" spans="4:9" ht="15">
      <c r="D1417" s="329"/>
      <c r="E1417" s="337"/>
      <c r="F1417" s="189"/>
      <c r="G1417" s="350"/>
      <c r="H1417" s="186"/>
      <c r="I1417" s="250"/>
    </row>
    <row r="1418" spans="3:9" ht="51">
      <c r="C1418" s="14" t="s">
        <v>1139</v>
      </c>
      <c r="D1418" s="292" t="s">
        <v>1129</v>
      </c>
      <c r="E1418" s="337" t="s">
        <v>1056</v>
      </c>
      <c r="F1418" s="189">
        <v>1</v>
      </c>
      <c r="G1418" s="350"/>
      <c r="H1418" s="279">
        <f>F1418*G1418</f>
        <v>0</v>
      </c>
      <c r="I1418" s="250"/>
    </row>
    <row r="1419" spans="4:9" ht="15">
      <c r="D1419" s="329"/>
      <c r="E1419" s="337"/>
      <c r="F1419" s="189"/>
      <c r="G1419" s="350"/>
      <c r="H1419" s="186"/>
      <c r="I1419" s="250"/>
    </row>
    <row r="1420" spans="3:9" ht="38.25">
      <c r="C1420" s="14" t="s">
        <v>1140</v>
      </c>
      <c r="D1420" s="292" t="s">
        <v>1130</v>
      </c>
      <c r="E1420" s="337" t="s">
        <v>1056</v>
      </c>
      <c r="F1420" s="189">
        <v>1</v>
      </c>
      <c r="G1420" s="350"/>
      <c r="H1420" s="279">
        <f>F1420*G1420</f>
        <v>0</v>
      </c>
      <c r="I1420" s="250"/>
    </row>
    <row r="1421" spans="4:9" ht="15">
      <c r="D1421" s="329"/>
      <c r="E1421" s="337"/>
      <c r="F1421" s="189"/>
      <c r="G1421" s="350"/>
      <c r="H1421" s="186"/>
      <c r="I1421" s="250"/>
    </row>
    <row r="1422" spans="3:9" ht="25.5">
      <c r="C1422" s="14" t="s">
        <v>1141</v>
      </c>
      <c r="D1422" s="292" t="s">
        <v>1099</v>
      </c>
      <c r="E1422" s="337" t="s">
        <v>1056</v>
      </c>
      <c r="F1422" s="189">
        <v>1</v>
      </c>
      <c r="G1422" s="350"/>
      <c r="H1422" s="279">
        <f>F1422*G1422</f>
        <v>0</v>
      </c>
      <c r="I1422" s="250"/>
    </row>
    <row r="1423" spans="4:9" ht="15">
      <c r="D1423" s="329"/>
      <c r="E1423" s="337"/>
      <c r="F1423" s="189"/>
      <c r="G1423" s="350"/>
      <c r="H1423" s="186"/>
      <c r="I1423" s="250"/>
    </row>
    <row r="1424" spans="3:9" ht="63.75">
      <c r="C1424" s="14" t="s">
        <v>1142</v>
      </c>
      <c r="D1424" s="347" t="s">
        <v>911</v>
      </c>
      <c r="E1424" s="337" t="s">
        <v>1056</v>
      </c>
      <c r="F1424" s="189">
        <v>1</v>
      </c>
      <c r="G1424" s="350"/>
      <c r="H1424" s="279">
        <f>F1424*G1424</f>
        <v>0</v>
      </c>
      <c r="I1424" s="250"/>
    </row>
    <row r="1425" spans="3:8" ht="15.75" thickBot="1">
      <c r="C1425" s="134"/>
      <c r="D1425" s="59"/>
      <c r="E1425" s="25"/>
      <c r="F1425" s="42"/>
      <c r="G1425" s="26"/>
      <c r="H1425" s="26"/>
    </row>
    <row r="1426" spans="2:8" s="43" customFormat="1" ht="15" customHeight="1">
      <c r="B1426" s="38"/>
      <c r="C1426" s="368" t="s">
        <v>1143</v>
      </c>
      <c r="D1426" s="368"/>
      <c r="E1426" s="368"/>
      <c r="F1426" s="368"/>
      <c r="G1426" s="367">
        <f>SUM(H1403:H1424)</f>
        <v>0</v>
      </c>
      <c r="H1426" s="367"/>
    </row>
    <row r="1427" spans="2:8" s="43" customFormat="1" ht="15" customHeight="1">
      <c r="B1427" s="38"/>
      <c r="C1427" s="39"/>
      <c r="D1427" s="39"/>
      <c r="E1427" s="39"/>
      <c r="F1427" s="39"/>
      <c r="G1427" s="89"/>
      <c r="H1427" s="89"/>
    </row>
    <row r="1428" spans="1:8" ht="15.75">
      <c r="A1428" s="52"/>
      <c r="B1428" s="10" t="s">
        <v>1144</v>
      </c>
      <c r="C1428" s="10"/>
      <c r="D1428" s="10"/>
      <c r="E1428" s="10"/>
      <c r="F1428" s="10"/>
      <c r="G1428" s="61"/>
      <c r="H1428" s="61"/>
    </row>
    <row r="1429" spans="2:4" ht="15.75">
      <c r="B1429" s="7"/>
      <c r="C1429" s="7"/>
      <c r="D1429" s="8"/>
    </row>
    <row r="1430" spans="2:8" ht="15">
      <c r="B1430" s="37" t="s">
        <v>1145</v>
      </c>
      <c r="C1430" s="17" t="s">
        <v>995</v>
      </c>
      <c r="G1430" s="366">
        <f>H1375</f>
        <v>0</v>
      </c>
      <c r="H1430" s="366"/>
    </row>
    <row r="1431" spans="2:8" ht="15">
      <c r="B1431" s="37" t="s">
        <v>1146</v>
      </c>
      <c r="C1431" s="17" t="s">
        <v>1102</v>
      </c>
      <c r="G1431" s="366">
        <f>H1391</f>
        <v>0</v>
      </c>
      <c r="H1431" s="366"/>
    </row>
    <row r="1432" spans="2:8" ht="15">
      <c r="B1432" s="37" t="s">
        <v>1147</v>
      </c>
      <c r="C1432" s="17" t="s">
        <v>1148</v>
      </c>
      <c r="H1432" s="5">
        <f>H1426</f>
        <v>0</v>
      </c>
    </row>
    <row r="1433" spans="2:8" ht="15.75" thickBot="1">
      <c r="B1433" s="45"/>
      <c r="C1433" s="175"/>
      <c r="D1433" s="59"/>
      <c r="E1433" s="25"/>
      <c r="F1433" s="26"/>
      <c r="G1433" s="26"/>
      <c r="H1433" s="26"/>
    </row>
    <row r="1434" spans="2:8" ht="15">
      <c r="B1434" s="306" t="s">
        <v>1149</v>
      </c>
      <c r="C1434" s="306"/>
      <c r="D1434" s="306"/>
      <c r="G1434" s="367">
        <f>SUM(H1430:H1432)</f>
        <v>0</v>
      </c>
      <c r="H1434" s="367"/>
    </row>
    <row r="1437" spans="1:8" ht="15.75">
      <c r="A1437" s="18" t="s">
        <v>1151</v>
      </c>
      <c r="B1437" s="56" t="s">
        <v>1150</v>
      </c>
      <c r="C1437" s="56"/>
      <c r="D1437" s="57"/>
      <c r="E1437" s="11"/>
      <c r="F1437" s="58"/>
      <c r="G1437" s="12"/>
      <c r="H1437" s="12"/>
    </row>
    <row r="1439" spans="1:8" s="49" customFormat="1" ht="15.75">
      <c r="A1439" s="52"/>
      <c r="B1439" s="18" t="s">
        <v>1152</v>
      </c>
      <c r="C1439" s="53" t="s">
        <v>949</v>
      </c>
      <c r="D1439" s="52"/>
      <c r="E1439" s="11"/>
      <c r="F1439" s="53"/>
      <c r="G1439" s="12"/>
      <c r="H1439" s="12"/>
    </row>
    <row r="1440" spans="2:8" ht="15.75">
      <c r="B1440" s="7"/>
      <c r="C1440" s="7"/>
      <c r="D1440" s="8"/>
      <c r="F1440" s="193" t="s">
        <v>143</v>
      </c>
      <c r="G1440" s="194" t="s">
        <v>3</v>
      </c>
      <c r="H1440" s="194" t="s">
        <v>4</v>
      </c>
    </row>
    <row r="1441" spans="2:8" ht="15.75">
      <c r="B1441" s="7"/>
      <c r="C1441" s="7"/>
      <c r="D1441" s="8"/>
      <c r="F1441" s="193"/>
      <c r="G1441" s="194"/>
      <c r="H1441" s="194"/>
    </row>
    <row r="1442" spans="3:8" ht="15">
      <c r="C1442" s="14" t="s">
        <v>1153</v>
      </c>
      <c r="D1442" s="292" t="s">
        <v>1154</v>
      </c>
      <c r="E1442" s="237" t="s">
        <v>11</v>
      </c>
      <c r="F1442" s="360">
        <v>43</v>
      </c>
      <c r="G1442" s="198"/>
      <c r="H1442" s="253">
        <f>F1442*G1442</f>
        <v>0</v>
      </c>
    </row>
    <row r="1444" spans="3:8" ht="15">
      <c r="C1444" s="14" t="s">
        <v>1155</v>
      </c>
      <c r="D1444" s="292" t="s">
        <v>1156</v>
      </c>
      <c r="E1444" s="237" t="s">
        <v>11</v>
      </c>
      <c r="F1444" s="360">
        <v>43</v>
      </c>
      <c r="G1444" s="198"/>
      <c r="H1444" s="253">
        <f>F1444*G1444</f>
        <v>0</v>
      </c>
    </row>
    <row r="1446" spans="3:8" ht="15">
      <c r="C1446" s="14" t="s">
        <v>1157</v>
      </c>
      <c r="D1446" s="292" t="s">
        <v>1158</v>
      </c>
      <c r="E1446" s="237"/>
      <c r="F1446" s="360"/>
      <c r="G1446" s="198"/>
      <c r="H1446" s="253"/>
    </row>
    <row r="1447" spans="4:8" ht="15">
      <c r="D1447" s="359" t="s">
        <v>1159</v>
      </c>
      <c r="E1447" s="237" t="s">
        <v>1160</v>
      </c>
      <c r="F1447" s="361">
        <v>21.5</v>
      </c>
      <c r="G1447" s="198"/>
      <c r="H1447" s="253">
        <f>F1447*G1447</f>
        <v>0</v>
      </c>
    </row>
    <row r="1448" spans="4:8" ht="15">
      <c r="D1448" s="359" t="s">
        <v>1161</v>
      </c>
      <c r="E1448" s="237" t="s">
        <v>1160</v>
      </c>
      <c r="F1448" s="361">
        <v>4.3</v>
      </c>
      <c r="G1448" s="198"/>
      <c r="H1448" s="253">
        <f>F1448*G1448</f>
        <v>0</v>
      </c>
    </row>
    <row r="1449" spans="4:8" ht="15">
      <c r="D1449" s="359" t="s">
        <v>1162</v>
      </c>
      <c r="E1449" s="237" t="s">
        <v>1163</v>
      </c>
      <c r="F1449" s="360">
        <v>430</v>
      </c>
      <c r="G1449" s="198"/>
      <c r="H1449" s="253">
        <f>F1449*G1449</f>
        <v>0</v>
      </c>
    </row>
    <row r="1451" spans="3:4" ht="15">
      <c r="C1451" s="14" t="s">
        <v>1164</v>
      </c>
      <c r="D1451" s="2" t="s">
        <v>1165</v>
      </c>
    </row>
    <row r="1452" spans="4:8" ht="15">
      <c r="D1452" s="359" t="s">
        <v>1166</v>
      </c>
      <c r="E1452" s="237" t="s">
        <v>11</v>
      </c>
      <c r="F1452" s="360">
        <v>43</v>
      </c>
      <c r="G1452" s="198"/>
      <c r="H1452" s="253">
        <f>F1452*G1452</f>
        <v>0</v>
      </c>
    </row>
    <row r="1453" spans="4:8" ht="15">
      <c r="D1453" s="359" t="s">
        <v>1167</v>
      </c>
      <c r="E1453" s="237" t="s">
        <v>11</v>
      </c>
      <c r="F1453" s="360">
        <v>43</v>
      </c>
      <c r="G1453" s="198"/>
      <c r="H1453" s="253">
        <f>F1453*G1453</f>
        <v>0</v>
      </c>
    </row>
    <row r="1454" spans="4:8" ht="15">
      <c r="D1454" s="359" t="s">
        <v>1168</v>
      </c>
      <c r="E1454" s="237" t="s">
        <v>11</v>
      </c>
      <c r="F1454" s="360">
        <v>43</v>
      </c>
      <c r="G1454" s="198"/>
      <c r="H1454" s="253">
        <f>F1454*G1454</f>
        <v>0</v>
      </c>
    </row>
    <row r="1456" spans="3:4" ht="15">
      <c r="C1456" s="14" t="s">
        <v>1169</v>
      </c>
      <c r="D1456" s="2" t="s">
        <v>1170</v>
      </c>
    </row>
    <row r="1457" spans="4:8" ht="15">
      <c r="D1457" s="2" t="s">
        <v>1171</v>
      </c>
      <c r="E1457" s="237" t="s">
        <v>11</v>
      </c>
      <c r="F1457" s="360">
        <v>43</v>
      </c>
      <c r="G1457" s="198"/>
      <c r="H1457" s="253">
        <f>F1457*G1457</f>
        <v>0</v>
      </c>
    </row>
    <row r="1458" spans="5:8" ht="15">
      <c r="E1458" s="237"/>
      <c r="F1458" s="360"/>
      <c r="G1458" s="198"/>
      <c r="H1458" s="253"/>
    </row>
    <row r="1459" spans="3:8" ht="15">
      <c r="C1459" s="14" t="s">
        <v>1172</v>
      </c>
      <c r="D1459" s="292" t="s">
        <v>1173</v>
      </c>
      <c r="E1459" s="237" t="s">
        <v>11</v>
      </c>
      <c r="F1459" s="360">
        <v>43</v>
      </c>
      <c r="G1459" s="198"/>
      <c r="H1459" s="253">
        <f>F1459*G1459</f>
        <v>0</v>
      </c>
    </row>
    <row r="1460" spans="3:8" ht="15.75" thickBot="1">
      <c r="C1460" s="134"/>
      <c r="D1460" s="59"/>
      <c r="E1460" s="25"/>
      <c r="F1460" s="42"/>
      <c r="G1460" s="26"/>
      <c r="H1460" s="26"/>
    </row>
    <row r="1461" spans="2:8" s="43" customFormat="1" ht="15" customHeight="1">
      <c r="B1461" s="38"/>
      <c r="C1461" s="368" t="s">
        <v>304</v>
      </c>
      <c r="D1461" s="368"/>
      <c r="E1461" s="368"/>
      <c r="F1461" s="368"/>
      <c r="G1461" s="367">
        <f>SUM(H1442:H1459)</f>
        <v>0</v>
      </c>
      <c r="H1461" s="367"/>
    </row>
    <row r="1462" spans="2:8" s="43" customFormat="1" ht="15">
      <c r="B1462" s="38"/>
      <c r="C1462" s="39"/>
      <c r="D1462" s="39"/>
      <c r="E1462" s="29"/>
      <c r="F1462" s="30"/>
      <c r="G1462" s="30"/>
      <c r="H1462" s="30"/>
    </row>
    <row r="1463" spans="1:8" s="49" customFormat="1" ht="15.75">
      <c r="A1463" s="52"/>
      <c r="B1463" s="18" t="s">
        <v>1174</v>
      </c>
      <c r="C1463" s="53" t="s">
        <v>1175</v>
      </c>
      <c r="D1463" s="52"/>
      <c r="E1463" s="11"/>
      <c r="F1463" s="53"/>
      <c r="G1463" s="12"/>
      <c r="H1463" s="12"/>
    </row>
    <row r="1464" spans="2:8" ht="15.75">
      <c r="B1464" s="7"/>
      <c r="C1464" s="7"/>
      <c r="D1464" s="8"/>
      <c r="F1464" s="193" t="s">
        <v>143</v>
      </c>
      <c r="G1464" s="194" t="s">
        <v>3</v>
      </c>
      <c r="H1464" s="194" t="s">
        <v>4</v>
      </c>
    </row>
    <row r="1466" spans="3:8" ht="25.5">
      <c r="C1466" s="14" t="s">
        <v>1176</v>
      </c>
      <c r="D1466" s="292" t="s">
        <v>1177</v>
      </c>
      <c r="E1466" s="237" t="s">
        <v>9</v>
      </c>
      <c r="F1466" s="361">
        <v>2</v>
      </c>
      <c r="G1466" s="198"/>
      <c r="H1466" s="253">
        <f>F1466*G1466</f>
        <v>0</v>
      </c>
    </row>
    <row r="1468" spans="3:8" ht="25.5">
      <c r="C1468" s="14" t="s">
        <v>1182</v>
      </c>
      <c r="D1468" s="362" t="s">
        <v>1178</v>
      </c>
      <c r="E1468" s="237" t="s">
        <v>9</v>
      </c>
      <c r="F1468" s="361">
        <v>2</v>
      </c>
      <c r="G1468" s="198"/>
      <c r="H1468" s="253">
        <f>F1468*G1468</f>
        <v>0</v>
      </c>
    </row>
    <row r="1470" spans="3:8" ht="15">
      <c r="C1470" s="14" t="s">
        <v>1183</v>
      </c>
      <c r="D1470" s="2" t="s">
        <v>1179</v>
      </c>
      <c r="E1470" s="237" t="s">
        <v>9</v>
      </c>
      <c r="F1470" s="361">
        <v>2</v>
      </c>
      <c r="G1470" s="198"/>
      <c r="H1470" s="253">
        <f>F1470*G1470</f>
        <v>0</v>
      </c>
    </row>
    <row r="1472" spans="3:8" ht="15">
      <c r="C1472" s="14" t="s">
        <v>1184</v>
      </c>
      <c r="D1472" s="2" t="s">
        <v>1180</v>
      </c>
      <c r="E1472" s="237" t="s">
        <v>1160</v>
      </c>
      <c r="F1472" s="361">
        <v>6</v>
      </c>
      <c r="G1472" s="198"/>
      <c r="H1472" s="253">
        <f>F1472*G1472</f>
        <v>0</v>
      </c>
    </row>
    <row r="1474" spans="3:8" ht="25.5">
      <c r="C1474" s="14" t="s">
        <v>1185</v>
      </c>
      <c r="D1474" s="15" t="s">
        <v>1181</v>
      </c>
      <c r="E1474" s="237" t="s">
        <v>9</v>
      </c>
      <c r="F1474" s="361">
        <v>2</v>
      </c>
      <c r="G1474" s="198"/>
      <c r="H1474" s="253">
        <f>F1474*G1474</f>
        <v>0</v>
      </c>
    </row>
    <row r="1476" spans="3:8" ht="25.5">
      <c r="C1476" s="14" t="s">
        <v>1186</v>
      </c>
      <c r="D1476" s="15" t="s">
        <v>1188</v>
      </c>
      <c r="E1476" s="237" t="s">
        <v>9</v>
      </c>
      <c r="F1476" s="361">
        <v>19</v>
      </c>
      <c r="G1476" s="198"/>
      <c r="H1476" s="253">
        <f>F1476*G1476</f>
        <v>0</v>
      </c>
    </row>
    <row r="1478" spans="3:8" ht="15">
      <c r="C1478" s="14" t="s">
        <v>1187</v>
      </c>
      <c r="D1478" s="2" t="s">
        <v>1189</v>
      </c>
      <c r="E1478" s="237" t="s">
        <v>9</v>
      </c>
      <c r="F1478" s="361">
        <v>19</v>
      </c>
      <c r="G1478" s="198"/>
      <c r="H1478" s="253">
        <f>F1478*G1478</f>
        <v>0</v>
      </c>
    </row>
    <row r="1480" spans="3:8" ht="15">
      <c r="C1480" s="14" t="s">
        <v>1191</v>
      </c>
      <c r="D1480" s="2" t="s">
        <v>1190</v>
      </c>
      <c r="E1480" s="237" t="s">
        <v>1160</v>
      </c>
      <c r="F1480" s="361">
        <v>9.5</v>
      </c>
      <c r="G1480" s="198"/>
      <c r="H1480" s="253">
        <f>F1480*G1480</f>
        <v>0</v>
      </c>
    </row>
    <row r="1482" spans="3:8" ht="25.5">
      <c r="C1482" s="14" t="s">
        <v>1192</v>
      </c>
      <c r="D1482" s="362" t="s">
        <v>1197</v>
      </c>
      <c r="E1482" s="237" t="s">
        <v>9</v>
      </c>
      <c r="F1482" s="361">
        <v>19</v>
      </c>
      <c r="G1482" s="198"/>
      <c r="H1482" s="253">
        <f>F1482*G1482</f>
        <v>0</v>
      </c>
    </row>
    <row r="1484" spans="3:8" ht="15">
      <c r="C1484" s="14" t="s">
        <v>1193</v>
      </c>
      <c r="D1484" s="2" t="s">
        <v>1198</v>
      </c>
      <c r="E1484" s="237" t="s">
        <v>9</v>
      </c>
      <c r="F1484" s="361">
        <v>4</v>
      </c>
      <c r="G1484" s="198"/>
      <c r="H1484" s="253">
        <f>F1484*G1484</f>
        <v>0</v>
      </c>
    </row>
    <row r="1486" spans="3:8" ht="25.5">
      <c r="C1486" s="14" t="s">
        <v>1194</v>
      </c>
      <c r="D1486" s="15" t="s">
        <v>1199</v>
      </c>
      <c r="E1486" s="237" t="s">
        <v>9</v>
      </c>
      <c r="F1486" s="361">
        <v>4</v>
      </c>
      <c r="G1486" s="198"/>
      <c r="H1486" s="253">
        <f>F1486*G1486</f>
        <v>0</v>
      </c>
    </row>
    <row r="1488" spans="3:8" ht="15">
      <c r="C1488" s="14" t="s">
        <v>1195</v>
      </c>
      <c r="D1488" s="2" t="s">
        <v>1200</v>
      </c>
      <c r="E1488" s="237" t="s">
        <v>9</v>
      </c>
      <c r="F1488" s="361">
        <v>2</v>
      </c>
      <c r="G1488" s="198"/>
      <c r="H1488" s="253">
        <f>F1488*G1488</f>
        <v>0</v>
      </c>
    </row>
    <row r="1490" spans="3:8" ht="38.25">
      <c r="C1490" s="14" t="s">
        <v>1196</v>
      </c>
      <c r="D1490" s="15" t="s">
        <v>1201</v>
      </c>
      <c r="E1490" s="237" t="s">
        <v>9</v>
      </c>
      <c r="F1490" s="361">
        <v>100</v>
      </c>
      <c r="G1490" s="198"/>
      <c r="H1490" s="253">
        <f>F1490*G1490</f>
        <v>0</v>
      </c>
    </row>
    <row r="1491" spans="3:8" ht="15.75" thickBot="1">
      <c r="C1491" s="134"/>
      <c r="D1491" s="59"/>
      <c r="E1491" s="25"/>
      <c r="F1491" s="42"/>
      <c r="G1491" s="26"/>
      <c r="H1491" s="26"/>
    </row>
    <row r="1492" spans="2:8" s="43" customFormat="1" ht="15" customHeight="1">
      <c r="B1492" s="38"/>
      <c r="C1492" s="368" t="s">
        <v>1202</v>
      </c>
      <c r="D1492" s="368"/>
      <c r="E1492" s="368"/>
      <c r="F1492" s="368"/>
      <c r="G1492" s="367">
        <f>SUM(H1466:H1490)</f>
        <v>0</v>
      </c>
      <c r="H1492" s="367"/>
    </row>
    <row r="1493" spans="2:8" s="43" customFormat="1" ht="15">
      <c r="B1493" s="38"/>
      <c r="C1493" s="39"/>
      <c r="D1493" s="39"/>
      <c r="E1493" s="29"/>
      <c r="F1493" s="30"/>
      <c r="G1493" s="30"/>
      <c r="H1493" s="30"/>
    </row>
    <row r="1494" spans="1:8" s="49" customFormat="1" ht="15.75">
      <c r="A1494" s="52"/>
      <c r="B1494" s="18" t="s">
        <v>1203</v>
      </c>
      <c r="C1494" s="53" t="s">
        <v>1204</v>
      </c>
      <c r="D1494" s="52"/>
      <c r="E1494" s="11"/>
      <c r="F1494" s="53"/>
      <c r="G1494" s="12"/>
      <c r="H1494" s="12"/>
    </row>
    <row r="1495" spans="2:8" ht="15.75">
      <c r="B1495" s="7"/>
      <c r="C1495" s="7"/>
      <c r="D1495" s="8"/>
      <c r="F1495" s="193" t="s">
        <v>143</v>
      </c>
      <c r="G1495" s="194" t="s">
        <v>3</v>
      </c>
      <c r="H1495" s="194" t="s">
        <v>4</v>
      </c>
    </row>
    <row r="1496" spans="2:8" ht="15.75">
      <c r="B1496" s="7"/>
      <c r="C1496" s="7"/>
      <c r="D1496" s="17" t="s">
        <v>1206</v>
      </c>
      <c r="F1496" s="193"/>
      <c r="G1496" s="194"/>
      <c r="H1496" s="194"/>
    </row>
    <row r="1498" spans="3:8" ht="15">
      <c r="C1498" s="14" t="s">
        <v>1205</v>
      </c>
      <c r="D1498" s="2" t="s">
        <v>1207</v>
      </c>
      <c r="E1498" s="237" t="s">
        <v>9</v>
      </c>
      <c r="F1498" s="361">
        <v>1</v>
      </c>
      <c r="G1498" s="198"/>
      <c r="H1498" s="253">
        <f>F1498*G1498</f>
        <v>0</v>
      </c>
    </row>
    <row r="1500" spans="3:8" ht="15">
      <c r="C1500" s="14" t="s">
        <v>1209</v>
      </c>
      <c r="D1500" s="2" t="s">
        <v>1208</v>
      </c>
      <c r="E1500" s="237" t="s">
        <v>9</v>
      </c>
      <c r="F1500" s="361">
        <v>1</v>
      </c>
      <c r="G1500" s="198"/>
      <c r="H1500" s="253">
        <f>F1500*G1500</f>
        <v>0</v>
      </c>
    </row>
    <row r="1502" ht="15">
      <c r="D1502" s="17" t="s">
        <v>1210</v>
      </c>
    </row>
    <row r="1504" spans="3:8" ht="15">
      <c r="C1504" s="14" t="s">
        <v>1211</v>
      </c>
      <c r="D1504" s="2" t="s">
        <v>1212</v>
      </c>
      <c r="E1504" s="237" t="s">
        <v>9</v>
      </c>
      <c r="F1504" s="361">
        <v>2</v>
      </c>
      <c r="G1504" s="198"/>
      <c r="H1504" s="253">
        <f>F1504*G1504</f>
        <v>0</v>
      </c>
    </row>
    <row r="1506" spans="3:8" ht="15">
      <c r="C1506" s="14" t="s">
        <v>1215</v>
      </c>
      <c r="D1506" s="2" t="s">
        <v>1213</v>
      </c>
      <c r="E1506" s="237" t="s">
        <v>9</v>
      </c>
      <c r="F1506" s="361">
        <v>4</v>
      </c>
      <c r="G1506" s="198"/>
      <c r="H1506" s="253">
        <f>F1506*G1506</f>
        <v>0</v>
      </c>
    </row>
    <row r="1508" spans="3:8" ht="15">
      <c r="C1508" s="14" t="s">
        <v>1216</v>
      </c>
      <c r="D1508" s="2" t="s">
        <v>1214</v>
      </c>
      <c r="E1508" s="237" t="s">
        <v>9</v>
      </c>
      <c r="F1508" s="361">
        <v>2</v>
      </c>
      <c r="G1508" s="198"/>
      <c r="H1508" s="253">
        <f>F1508*G1508</f>
        <v>0</v>
      </c>
    </row>
    <row r="1510" spans="3:8" ht="15">
      <c r="C1510" s="14" t="s">
        <v>1217</v>
      </c>
      <c r="D1510" s="2" t="s">
        <v>1224</v>
      </c>
      <c r="E1510" s="237" t="s">
        <v>9</v>
      </c>
      <c r="F1510" s="361">
        <v>2</v>
      </c>
      <c r="G1510" s="198"/>
      <c r="H1510" s="253">
        <f>F1510*G1510</f>
        <v>0</v>
      </c>
    </row>
    <row r="1512" spans="3:8" ht="15">
      <c r="C1512" s="14" t="s">
        <v>1218</v>
      </c>
      <c r="D1512" s="2" t="s">
        <v>1225</v>
      </c>
      <c r="E1512" s="237" t="s">
        <v>9</v>
      </c>
      <c r="F1512" s="361">
        <v>4</v>
      </c>
      <c r="G1512" s="198"/>
      <c r="H1512" s="253">
        <f>F1512*G1512</f>
        <v>0</v>
      </c>
    </row>
    <row r="1514" spans="3:8" ht="15">
      <c r="C1514" s="14" t="s">
        <v>1219</v>
      </c>
      <c r="D1514" s="2" t="s">
        <v>1226</v>
      </c>
      <c r="E1514" s="237" t="s">
        <v>9</v>
      </c>
      <c r="F1514" s="361">
        <v>13</v>
      </c>
      <c r="G1514" s="198"/>
      <c r="H1514" s="253">
        <f>F1514*G1514</f>
        <v>0</v>
      </c>
    </row>
    <row r="1516" spans="3:8" ht="15">
      <c r="C1516" s="14" t="s">
        <v>1220</v>
      </c>
      <c r="D1516" s="2" t="s">
        <v>1227</v>
      </c>
      <c r="E1516" s="237" t="s">
        <v>9</v>
      </c>
      <c r="F1516" s="228">
        <v>6</v>
      </c>
      <c r="G1516" s="245"/>
      <c r="H1516" s="253">
        <f>F1516*G1516</f>
        <v>0</v>
      </c>
    </row>
    <row r="1518" spans="3:8" ht="15">
      <c r="C1518" s="14" t="s">
        <v>1221</v>
      </c>
      <c r="D1518" s="2" t="s">
        <v>1228</v>
      </c>
      <c r="E1518" s="227" t="s">
        <v>9</v>
      </c>
      <c r="F1518" s="363">
        <v>4</v>
      </c>
      <c r="G1518" s="198"/>
      <c r="H1518" s="253">
        <f>F1518*G1518</f>
        <v>0</v>
      </c>
    </row>
    <row r="1520" spans="3:8" ht="15">
      <c r="C1520" s="14" t="s">
        <v>1222</v>
      </c>
      <c r="D1520" s="2" t="s">
        <v>1229</v>
      </c>
      <c r="E1520" s="227" t="s">
        <v>9</v>
      </c>
      <c r="F1520" s="363">
        <v>20</v>
      </c>
      <c r="G1520" s="198"/>
      <c r="H1520" s="253">
        <f>F1520*G1520</f>
        <v>0</v>
      </c>
    </row>
    <row r="1522" spans="3:8" ht="15">
      <c r="C1522" s="14" t="s">
        <v>1223</v>
      </c>
      <c r="D1522" s="2" t="s">
        <v>1230</v>
      </c>
      <c r="E1522" s="227" t="s">
        <v>9</v>
      </c>
      <c r="F1522" s="363">
        <v>1</v>
      </c>
      <c r="G1522" s="198"/>
      <c r="H1522" s="253">
        <f>F1522*G1522</f>
        <v>0</v>
      </c>
    </row>
    <row r="1523" spans="3:8" ht="15.75" thickBot="1">
      <c r="C1523" s="134"/>
      <c r="D1523" s="59"/>
      <c r="E1523" s="25"/>
      <c r="F1523" s="42"/>
      <c r="G1523" s="26"/>
      <c r="H1523" s="26"/>
    </row>
    <row r="1524" spans="2:8" s="43" customFormat="1" ht="15" customHeight="1">
      <c r="B1524" s="38"/>
      <c r="C1524" s="368" t="s">
        <v>1231</v>
      </c>
      <c r="D1524" s="368"/>
      <c r="E1524" s="368"/>
      <c r="F1524" s="368"/>
      <c r="G1524" s="367">
        <f>SUM(H1498:H1522)</f>
        <v>0</v>
      </c>
      <c r="H1524" s="367"/>
    </row>
    <row r="1525" spans="2:8" s="43" customFormat="1" ht="15" customHeight="1">
      <c r="B1525" s="38"/>
      <c r="C1525" s="39"/>
      <c r="D1525" s="39"/>
      <c r="E1525" s="39"/>
      <c r="F1525" s="39"/>
      <c r="G1525" s="89"/>
      <c r="H1525" s="89"/>
    </row>
    <row r="1526" spans="1:8" ht="15.75">
      <c r="A1526" s="52"/>
      <c r="B1526" s="10" t="s">
        <v>1232</v>
      </c>
      <c r="C1526" s="10"/>
      <c r="D1526" s="10"/>
      <c r="E1526" s="10"/>
      <c r="F1526" s="10"/>
      <c r="G1526" s="61"/>
      <c r="H1526" s="61"/>
    </row>
    <row r="1527" spans="2:4" ht="15.75">
      <c r="B1527" s="7"/>
      <c r="C1527" s="7"/>
      <c r="D1527" s="8"/>
    </row>
    <row r="1528" spans="2:8" ht="15">
      <c r="B1528" s="37" t="s">
        <v>1233</v>
      </c>
      <c r="C1528" s="17" t="s">
        <v>949</v>
      </c>
      <c r="G1528" s="366">
        <f>H1461</f>
        <v>0</v>
      </c>
      <c r="H1528" s="366"/>
    </row>
    <row r="1529" spans="2:8" ht="15">
      <c r="B1529" s="37" t="s">
        <v>1234</v>
      </c>
      <c r="C1529" s="17" t="s">
        <v>1175</v>
      </c>
      <c r="G1529" s="366">
        <f>H1492</f>
        <v>0</v>
      </c>
      <c r="H1529" s="366"/>
    </row>
    <row r="1530" spans="2:8" ht="15">
      <c r="B1530" s="37" t="s">
        <v>1235</v>
      </c>
      <c r="C1530" s="17" t="s">
        <v>1204</v>
      </c>
      <c r="H1530" s="5">
        <f>H1524</f>
        <v>0</v>
      </c>
    </row>
    <row r="1531" spans="2:8" ht="15.75" thickBot="1">
      <c r="B1531" s="45"/>
      <c r="C1531" s="175"/>
      <c r="D1531" s="59"/>
      <c r="E1531" s="25"/>
      <c r="F1531" s="26"/>
      <c r="G1531" s="26"/>
      <c r="H1531" s="26"/>
    </row>
    <row r="1532" spans="2:8" ht="15">
      <c r="B1532" s="306" t="s">
        <v>1236</v>
      </c>
      <c r="C1532" s="306"/>
      <c r="D1532" s="306"/>
      <c r="G1532" s="367">
        <f>SUM(H1528:H1530)</f>
        <v>0</v>
      </c>
      <c r="H1532" s="367"/>
    </row>
    <row r="1534" spans="2:8" s="43" customFormat="1" ht="15" customHeight="1">
      <c r="B1534" s="38"/>
      <c r="C1534" s="39"/>
      <c r="D1534" s="39"/>
      <c r="E1534" s="39"/>
      <c r="F1534" s="39"/>
      <c r="G1534" s="89"/>
      <c r="H1534" s="89"/>
    </row>
    <row r="1535" spans="1:8" ht="18">
      <c r="A1535" s="52"/>
      <c r="B1535" s="364" t="s">
        <v>1245</v>
      </c>
      <c r="C1535" s="10"/>
      <c r="D1535" s="10"/>
      <c r="E1535" s="10"/>
      <c r="F1535" s="10"/>
      <c r="G1535" s="61"/>
      <c r="H1535" s="61"/>
    </row>
    <row r="1536" spans="2:4" ht="15.75">
      <c r="B1536" s="7"/>
      <c r="C1536" s="7"/>
      <c r="D1536" s="8"/>
    </row>
    <row r="1537" spans="2:8" ht="15.75">
      <c r="B1537" s="365" t="s">
        <v>1237</v>
      </c>
      <c r="C1537" s="8" t="s">
        <v>145</v>
      </c>
      <c r="G1537" s="366">
        <f>H280</f>
        <v>0</v>
      </c>
      <c r="H1537" s="366"/>
    </row>
    <row r="1538" spans="2:8" ht="15.75">
      <c r="B1538" s="365"/>
      <c r="C1538" s="8"/>
      <c r="G1538" s="172"/>
      <c r="H1538" s="172"/>
    </row>
    <row r="1539" spans="2:8" ht="15.75">
      <c r="B1539" s="365" t="s">
        <v>1239</v>
      </c>
      <c r="C1539" s="8" t="s">
        <v>449</v>
      </c>
      <c r="G1539" s="366">
        <f>H530</f>
        <v>0</v>
      </c>
      <c r="H1539" s="366"/>
    </row>
    <row r="1540" spans="2:8" ht="15.75">
      <c r="B1540" s="365"/>
      <c r="C1540" s="8"/>
      <c r="G1540" s="172"/>
      <c r="H1540" s="172"/>
    </row>
    <row r="1541" spans="2:8" ht="15.75">
      <c r="B1541" s="365" t="s">
        <v>1240</v>
      </c>
      <c r="C1541" s="8" t="s">
        <v>1238</v>
      </c>
      <c r="H1541" s="5">
        <f>H969</f>
        <v>0</v>
      </c>
    </row>
    <row r="1542" spans="2:3" ht="15.75">
      <c r="B1542" s="365"/>
      <c r="C1542" s="8"/>
    </row>
    <row r="1543" spans="2:8" ht="15.75">
      <c r="B1543" s="365" t="s">
        <v>1241</v>
      </c>
      <c r="C1543" s="8" t="s">
        <v>787</v>
      </c>
      <c r="H1543" s="5">
        <f>H1013</f>
        <v>0</v>
      </c>
    </row>
    <row r="1544" spans="2:3" ht="15.75">
      <c r="B1544" s="365"/>
      <c r="C1544" s="8"/>
    </row>
    <row r="1545" spans="2:8" ht="15.75">
      <c r="B1545" s="365" t="s">
        <v>1242</v>
      </c>
      <c r="C1545" s="8" t="s">
        <v>977</v>
      </c>
      <c r="H1545" s="5">
        <f>H1217</f>
        <v>0</v>
      </c>
    </row>
    <row r="1546" spans="2:3" ht="15.75">
      <c r="B1546" s="365"/>
      <c r="C1546" s="8"/>
    </row>
    <row r="1547" spans="2:8" ht="15.75">
      <c r="B1547" s="365" t="s">
        <v>1243</v>
      </c>
      <c r="C1547" s="8" t="s">
        <v>993</v>
      </c>
      <c r="H1547" s="5">
        <f>H1434</f>
        <v>0</v>
      </c>
    </row>
    <row r="1548" spans="2:3" ht="15.75">
      <c r="B1548" s="365"/>
      <c r="C1548" s="8"/>
    </row>
    <row r="1549" spans="2:8" ht="15.75">
      <c r="B1549" s="365" t="s">
        <v>1244</v>
      </c>
      <c r="C1549" s="8" t="s">
        <v>1150</v>
      </c>
      <c r="H1549" s="5">
        <f>H1532</f>
        <v>0</v>
      </c>
    </row>
    <row r="1550" spans="2:8" ht="15.75" thickBot="1">
      <c r="B1550" s="45"/>
      <c r="C1550" s="175"/>
      <c r="D1550" s="59"/>
      <c r="E1550" s="25"/>
      <c r="F1550" s="26"/>
      <c r="G1550" s="26"/>
      <c r="H1550" s="26"/>
    </row>
    <row r="1551" spans="2:8" ht="15">
      <c r="B1551" s="37"/>
      <c r="C1551" s="160"/>
      <c r="D1551" s="40"/>
      <c r="E1551" s="29"/>
      <c r="F1551" s="30"/>
      <c r="G1551" s="30"/>
      <c r="H1551" s="30"/>
    </row>
    <row r="1552" spans="2:8" ht="15.75">
      <c r="B1552" s="50" t="s">
        <v>1247</v>
      </c>
      <c r="C1552" s="306"/>
      <c r="D1552" s="306"/>
      <c r="G1552" s="367">
        <f>SUM(H1537:H1549)</f>
        <v>0</v>
      </c>
      <c r="H1552" s="367"/>
    </row>
    <row r="1553" ht="15">
      <c r="C1553" s="14"/>
    </row>
    <row r="1554" spans="2:8" ht="15.75">
      <c r="B1554" s="50" t="s">
        <v>1246</v>
      </c>
      <c r="C1554" s="306"/>
      <c r="D1554" s="306"/>
      <c r="G1554" s="367">
        <f>0.25*H1552</f>
        <v>0</v>
      </c>
      <c r="H1554" s="367"/>
    </row>
    <row r="1555" spans="2:8" ht="15.75" thickBot="1">
      <c r="B1555" s="45"/>
      <c r="C1555" s="175"/>
      <c r="D1555" s="59"/>
      <c r="E1555" s="25"/>
      <c r="F1555" s="26"/>
      <c r="G1555" s="26"/>
      <c r="H1555" s="26"/>
    </row>
    <row r="1556" spans="2:8" ht="15">
      <c r="B1556" s="37"/>
      <c r="C1556" s="160"/>
      <c r="D1556" s="40"/>
      <c r="E1556" s="29"/>
      <c r="F1556" s="30"/>
      <c r="G1556" s="30"/>
      <c r="H1556" s="30"/>
    </row>
    <row r="1557" spans="2:8" ht="15.75">
      <c r="B1557" s="50" t="s">
        <v>1248</v>
      </c>
      <c r="C1557" s="306"/>
      <c r="D1557" s="306"/>
      <c r="G1557" s="367">
        <f>SUM(H1552:H1554)</f>
        <v>0</v>
      </c>
      <c r="H1557" s="367"/>
    </row>
    <row r="1558" spans="2:8" ht="15.75" thickBot="1">
      <c r="B1558" s="134"/>
      <c r="C1558" s="134"/>
      <c r="D1558" s="59"/>
      <c r="E1558" s="25"/>
      <c r="F1558" s="42"/>
      <c r="G1558" s="26"/>
      <c r="H1558" s="26"/>
    </row>
  </sheetData>
  <sheetProtection/>
  <mergeCells count="104">
    <mergeCell ref="G1539:H1539"/>
    <mergeCell ref="G1552:H1552"/>
    <mergeCell ref="G1554:H1554"/>
    <mergeCell ref="G1557:H1557"/>
    <mergeCell ref="G810:H810"/>
    <mergeCell ref="G812:H812"/>
    <mergeCell ref="G1528:H1528"/>
    <mergeCell ref="G1529:H1529"/>
    <mergeCell ref="G1532:H1532"/>
    <mergeCell ref="G1537:H1537"/>
    <mergeCell ref="C776:D776"/>
    <mergeCell ref="G776:H776"/>
    <mergeCell ref="G845:H845"/>
    <mergeCell ref="G819:H819"/>
    <mergeCell ref="C845:F845"/>
    <mergeCell ref="C867:F867"/>
    <mergeCell ref="G867:H867"/>
    <mergeCell ref="C800:D800"/>
    <mergeCell ref="G800:H800"/>
    <mergeCell ref="C810:D810"/>
    <mergeCell ref="B530:D530"/>
    <mergeCell ref="B535:D535"/>
    <mergeCell ref="G543:H543"/>
    <mergeCell ref="G545:H545"/>
    <mergeCell ref="B812:D812"/>
    <mergeCell ref="G547:H547"/>
    <mergeCell ref="G629:H629"/>
    <mergeCell ref="C629:D629"/>
    <mergeCell ref="C725:D725"/>
    <mergeCell ref="G725:H725"/>
    <mergeCell ref="A3:F3"/>
    <mergeCell ref="C123:E123"/>
    <mergeCell ref="C141:D141"/>
    <mergeCell ref="C153:G153"/>
    <mergeCell ref="C165:D165"/>
    <mergeCell ref="C181:D181"/>
    <mergeCell ref="G942:H942"/>
    <mergeCell ref="C335:D335"/>
    <mergeCell ref="C189:D189"/>
    <mergeCell ref="C197:D197"/>
    <mergeCell ref="C264:D264"/>
    <mergeCell ref="B280:D280"/>
    <mergeCell ref="C299:D299"/>
    <mergeCell ref="C317:D317"/>
    <mergeCell ref="C465:D465"/>
    <mergeCell ref="C520:D520"/>
    <mergeCell ref="C1391:F1391"/>
    <mergeCell ref="G1391:H1391"/>
    <mergeCell ref="C1426:F1426"/>
    <mergeCell ref="G1426:H1426"/>
    <mergeCell ref="G891:H891"/>
    <mergeCell ref="C891:F891"/>
    <mergeCell ref="C910:G910"/>
    <mergeCell ref="B912:D912"/>
    <mergeCell ref="G912:H912"/>
    <mergeCell ref="C942:F942"/>
    <mergeCell ref="C1211:F1211"/>
    <mergeCell ref="C1213:D1213"/>
    <mergeCell ref="C1215:D1215"/>
    <mergeCell ref="C1375:F1375"/>
    <mergeCell ref="G1375:H1375"/>
    <mergeCell ref="C948:F948"/>
    <mergeCell ref="G948:H948"/>
    <mergeCell ref="B1199:D1199"/>
    <mergeCell ref="G1199:H1199"/>
    <mergeCell ref="G1203:H1203"/>
    <mergeCell ref="C1207:F1207"/>
    <mergeCell ref="C1209:G1209"/>
    <mergeCell ref="C1210:F1210"/>
    <mergeCell ref="B1165:D1165"/>
    <mergeCell ref="G1165:H1165"/>
    <mergeCell ref="C1191:F1191"/>
    <mergeCell ref="G1191:H1191"/>
    <mergeCell ref="C1197:F1197"/>
    <mergeCell ref="G1197:H1197"/>
    <mergeCell ref="C1099:F1099"/>
    <mergeCell ref="G1099:H1099"/>
    <mergeCell ref="C1131:F1131"/>
    <mergeCell ref="G1131:H1131"/>
    <mergeCell ref="C1163:F1163"/>
    <mergeCell ref="G1163:H1163"/>
    <mergeCell ref="B969:D969"/>
    <mergeCell ref="G952:H952"/>
    <mergeCell ref="C958:F958"/>
    <mergeCell ref="F961:G961"/>
    <mergeCell ref="B1018:D1018"/>
    <mergeCell ref="C1068:F1068"/>
    <mergeCell ref="G1068:H1068"/>
    <mergeCell ref="G1430:H1430"/>
    <mergeCell ref="C1524:F1524"/>
    <mergeCell ref="G1524:H1524"/>
    <mergeCell ref="F962:G962"/>
    <mergeCell ref="C960:G960"/>
    <mergeCell ref="C964:F964"/>
    <mergeCell ref="C966:D966"/>
    <mergeCell ref="C967:D967"/>
    <mergeCell ref="C1013:F1013"/>
    <mergeCell ref="G1013:H1013"/>
    <mergeCell ref="G1431:H1431"/>
    <mergeCell ref="G1434:H1434"/>
    <mergeCell ref="C1461:F1461"/>
    <mergeCell ref="G1461:H1461"/>
    <mergeCell ref="C1492:F1492"/>
    <mergeCell ref="G1492:H1492"/>
  </mergeCells>
  <printOptions gridLines="1"/>
  <pageMargins left="0.7" right="0.7" top="0.75" bottom="0.75" header="0.3" footer="0.3"/>
  <pageSetup fitToHeight="0" fitToWidth="1" horizontalDpi="600" verticalDpi="600" orientation="portrait" paperSize="9" r:id="rId1"/>
  <rowBreaks count="56" manualBreakCount="56">
    <brk id="22" max="7" man="1"/>
    <brk id="82" max="7" man="1"/>
    <brk id="106" max="7" man="1"/>
    <brk id="124" max="7" man="1"/>
    <brk id="142" max="7" man="1"/>
    <brk id="154" max="7" man="1"/>
    <brk id="166" max="7" man="1"/>
    <brk id="182" max="7" man="1"/>
    <brk id="190" max="7" man="1"/>
    <brk id="198" max="7" man="1"/>
    <brk id="265" max="7" man="1"/>
    <brk id="282" max="255" man="1"/>
    <brk id="300" max="7" man="1"/>
    <brk id="318" max="7" man="1"/>
    <brk id="336" max="7" man="1"/>
    <brk id="358" max="255" man="1"/>
    <brk id="370" max="255" man="1"/>
    <brk id="378" max="255" man="1"/>
    <brk id="411" max="255" man="1"/>
    <brk id="440" max="255" man="1"/>
    <brk id="466" max="7" man="1"/>
    <brk id="521" max="255" man="1"/>
    <brk id="532" max="255" man="1"/>
    <brk id="548" max="255" man="1"/>
    <brk id="630" max="255" man="1"/>
    <brk id="651" max="255" man="1"/>
    <brk id="687" max="255" man="1"/>
    <brk id="705" max="255" man="1"/>
    <brk id="726" max="255" man="1"/>
    <brk id="757" max="255" man="1"/>
    <brk id="777" max="255" man="1"/>
    <brk id="801" max="255" man="1"/>
    <brk id="813" max="255" man="1"/>
    <brk id="846" max="255" man="1"/>
    <brk id="868" max="255" man="1"/>
    <brk id="892" max="255" man="1"/>
    <brk id="913" max="255" man="1"/>
    <brk id="943" max="255" man="1"/>
    <brk id="949" max="255" man="1"/>
    <brk id="971" max="255" man="1"/>
    <brk id="1015" max="255" man="1"/>
    <brk id="1069" max="255" man="1"/>
    <brk id="1100" max="255" man="1"/>
    <brk id="1132" max="255" man="1"/>
    <brk id="1166" max="7" man="1"/>
    <brk id="1192" max="255" man="1"/>
    <brk id="1200" max="255" man="1"/>
    <brk id="1219" max="7" man="1"/>
    <brk id="1376" max="7" man="1"/>
    <brk id="1392" max="255" man="1"/>
    <brk id="1427" max="255" man="1"/>
    <brk id="1436" max="255" man="1"/>
    <brk id="1462" max="255" man="1"/>
    <brk id="1493" max="255" man="1"/>
    <brk id="1525" max="255" man="1"/>
    <brk id="1534" max="255" man="1"/>
  </rowBreaks>
  <ignoredErrors>
    <ignoredError sqref="C88 C85:C87 C89:C103 C25:C79 C14 C11:C13 C15:C19 C109:C121 C127:C139 C147:C151 C157:C161 C169:C178 C185:C187 C193:C195 C203:C262 C287 C289:C297 C305:C315 C321:C333 C345:C354 C356:C357 C361:C369 C373 C375:C377 C385:C463 C470:C517 C543:C547 C551:C627 C633 C688 C706 C730 C758 C780:C798 C804:C808 C818 C821:C843 C851:C865 C873:C889 C895:C908 C916:C940 C946 B967 C1007:C1011 C1024 C1027:C1064 C1072:C1097 C1103:C1127 C1137:C1161 C1173:C1189 C1224:C1373 C1379:C1389 C1395:C1424 C1442:C1459 C1466:C1490 C1498:C1522" twoDigitTextYear="1"/>
    <ignoredError sqref="H964" formula="1"/>
    <ignoredError sqref="B1549 B1537 B1539 B1541 B1543 B1545 B154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Sonja</cp:lastModifiedBy>
  <cp:lastPrinted>2018-12-04T09:04:11Z</cp:lastPrinted>
  <dcterms:created xsi:type="dcterms:W3CDTF">2018-11-27T11:53:22Z</dcterms:created>
  <dcterms:modified xsi:type="dcterms:W3CDTF">2018-12-19T20:04:04Z</dcterms:modified>
  <cp:category/>
  <cp:version/>
  <cp:contentType/>
  <cp:contentStatus/>
</cp:coreProperties>
</file>