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" windowWidth="15450" windowHeight="12390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_xlnm.Print_Area" localSheetId="1">'1'!$A$2:$V$12</definedName>
    <definedName name="_xlnm.Print_Area" localSheetId="0">Uputa!$A$1:$B$31</definedName>
    <definedName name="RKPSVI">RKPSVI!$A$6:$G$2955</definedName>
    <definedName name="Uvrštenje">RKPJLPRS!$K$4:$K$5</definedName>
  </definedNames>
  <calcPr calcId="124519"/>
</workbook>
</file>

<file path=xl/calcChain.xml><?xml version="1.0" encoding="utf-8"?>
<calcChain xmlns="http://schemas.openxmlformats.org/spreadsheetml/2006/main">
  <c r="B6" i="3"/>
  <c r="I2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966"/>
  <c r="D2"/>
  <c r="J2" l="1"/>
  <c r="H2"/>
</calcChain>
</file>

<file path=xl/comments1.xml><?xml version="1.0" encoding="utf-8"?>
<comments xmlns="http://schemas.openxmlformats.org/spreadsheetml/2006/main">
  <authors>
    <author>MinFin</author>
  </authors>
  <commentList>
    <comment ref="E2" author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<sst xmlns="http://schemas.openxmlformats.org/spreadsheetml/2006/main" count="19623" uniqueCount="13185">
  <si>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</si>
  <si>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</si>
  <si>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</si>
  <si>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</si>
  <si>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</si>
  <si>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</si>
  <si>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</si>
  <si>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</si>
  <si>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</si>
  <si>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</si>
  <si>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</si>
  <si>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</si>
  <si>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</si>
  <si>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</si>
  <si>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</si>
  <si>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</si>
  <si>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</si>
  <si>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</si>
  <si>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</si>
  <si>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</si>
  <si>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</si>
  <si>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</si>
  <si>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</si>
  <si>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</si>
  <si>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</si>
  <si>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</si>
  <si>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</si>
  <si>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</si>
  <si>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</si>
  <si>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</si>
  <si>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</si>
  <si>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</si>
  <si>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</si>
  <si>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</si>
  <si>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</si>
  <si>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</si>
  <si>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</si>
  <si>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</si>
  <si>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</si>
  <si>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</si>
  <si>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</si>
  <si>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</si>
  <si>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</si>
  <si>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</si>
  <si>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</si>
  <si>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</si>
  <si>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</si>
  <si>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</si>
  <si>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</si>
  <si>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</si>
  <si>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</si>
  <si>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</si>
  <si>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</si>
  <si>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</si>
  <si>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</si>
  <si>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</si>
  <si>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</si>
  <si>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</si>
  <si>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</si>
  <si>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</si>
  <si>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</si>
  <si>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</si>
  <si>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</si>
  <si>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</si>
  <si>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</si>
  <si>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</si>
  <si>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</si>
  <si>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</si>
  <si>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</si>
  <si>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</si>
  <si>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</si>
  <si>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</si>
  <si>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</si>
  <si>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</si>
  <si>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</si>
  <si>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</si>
  <si>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</si>
  <si>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</si>
  <si>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</si>
  <si>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</si>
  <si>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</si>
  <si>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</si>
  <si>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</si>
  <si>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</si>
  <si>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</si>
  <si>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</si>
  <si>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</si>
  <si>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</si>
  <si>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</si>
  <si>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</si>
  <si>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</si>
  <si>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</si>
  <si>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</si>
  <si>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</si>
  <si>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</si>
  <si>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</si>
  <si>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</si>
  <si>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</si>
  <si>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</si>
  <si>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</si>
  <si>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</si>
  <si>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</si>
  <si>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</si>
  <si>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</si>
  <si>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</si>
  <si>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</si>
  <si>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</si>
  <si>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</si>
  <si>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</si>
  <si>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</si>
  <si>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</si>
  <si>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</si>
  <si>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</si>
  <si>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</si>
  <si>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</si>
  <si>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</si>
  <si>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</si>
  <si>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</si>
  <si>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</si>
  <si>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</si>
  <si>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</si>
  <si>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</si>
  <si>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</si>
  <si>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</si>
  <si>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</si>
  <si>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</si>
  <si>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</si>
  <si>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</si>
  <si>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</si>
  <si>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</si>
  <si>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</si>
  <si>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</si>
  <si>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</si>
  <si>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</si>
  <si>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</si>
  <si>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</si>
  <si>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</si>
  <si>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</si>
  <si>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</si>
  <si>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</si>
  <si>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</si>
  <si>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</si>
  <si>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</si>
  <si>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</si>
  <si>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</si>
  <si>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</si>
  <si>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</si>
  <si>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</si>
  <si>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</si>
  <si>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</si>
  <si>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</si>
  <si>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</si>
  <si>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</si>
  <si>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</si>
  <si>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</si>
  <si>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</si>
  <si>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</si>
  <si>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</si>
  <si>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</si>
  <si>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</si>
  <si>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</si>
  <si>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</si>
  <si>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</si>
  <si>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</si>
  <si>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</si>
  <si>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</si>
  <si>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</si>
  <si>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</si>
  <si>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</si>
  <si>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</si>
  <si>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</si>
  <si>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</si>
  <si>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</si>
  <si>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</si>
  <si>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</si>
  <si>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</si>
  <si>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</si>
  <si>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</si>
  <si>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</si>
  <si>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</si>
  <si>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</si>
  <si>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</si>
  <si>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</si>
  <si>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</si>
  <si>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</si>
  <si>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</si>
  <si>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</si>
  <si>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</si>
  <si>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</si>
  <si>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</si>
  <si>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</si>
  <si>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</si>
  <si>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</si>
  <si>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</si>
  <si>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</si>
  <si>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</si>
  <si>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</si>
  <si>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</si>
  <si>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</si>
  <si>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</si>
  <si>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</si>
  <si>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</si>
  <si>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</si>
  <si>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</si>
  <si>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</si>
  <si>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</si>
  <si>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</si>
  <si>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</si>
  <si>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</si>
  <si>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</si>
  <si>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</si>
  <si>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</si>
  <si>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</si>
  <si>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</si>
  <si>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</si>
  <si>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</si>
  <si>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</si>
  <si>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</si>
  <si>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</si>
  <si>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</si>
  <si>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</si>
  <si>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</si>
  <si>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</si>
  <si>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</si>
  <si>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</si>
  <si>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</si>
  <si>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</si>
  <si>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</si>
  <si>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</si>
  <si>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</si>
  <si>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</si>
  <si>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</si>
  <si>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</si>
  <si>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</si>
  <si>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</si>
  <si>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</si>
  <si>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</si>
  <si>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</si>
  <si>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</si>
  <si>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</si>
  <si>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</si>
  <si>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</si>
  <si>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</si>
  <si>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</si>
  <si>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</si>
  <si>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</si>
  <si>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</si>
  <si>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</si>
  <si>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</si>
  <si>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</si>
  <si>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</si>
  <si>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</si>
  <si>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</si>
  <si>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</si>
  <si>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</si>
  <si>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</si>
  <si>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</si>
  <si>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</si>
  <si>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</si>
  <si>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</si>
  <si>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</si>
  <si>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</si>
  <si>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</si>
  <si>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</si>
  <si>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</si>
  <si>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</si>
  <si>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</si>
  <si>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</si>
  <si>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</si>
  <si>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</si>
  <si>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</si>
  <si>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</si>
  <si>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</si>
  <si>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</si>
  <si>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</si>
  <si>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</si>
  <si>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</si>
  <si>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</si>
  <si>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</si>
  <si>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</si>
  <si>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</si>
  <si>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</si>
  <si>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</si>
  <si>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</si>
  <si>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</si>
  <si>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</si>
  <si>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</si>
  <si>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</si>
  <si>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</si>
  <si>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</si>
  <si>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</si>
  <si>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</si>
  <si>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</si>
  <si>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</si>
  <si>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</si>
  <si>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</si>
  <si>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</si>
  <si>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</si>
  <si>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</si>
  <si>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</si>
  <si>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</si>
  <si>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</si>
  <si>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</si>
  <si>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</si>
  <si>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</si>
  <si>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</si>
  <si>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</si>
  <si>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</si>
  <si>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</si>
  <si>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</si>
  <si>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</si>
  <si>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</si>
  <si>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</si>
  <si>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</si>
  <si>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</si>
  <si>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</si>
  <si>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</si>
  <si>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</si>
  <si>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</si>
  <si>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</si>
  <si>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</si>
  <si>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</si>
  <si>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</si>
  <si>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</si>
  <si>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</si>
  <si>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</si>
  <si>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</si>
  <si>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</si>
  <si>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</si>
  <si>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</si>
  <si>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</si>
  <si>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</si>
  <si>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</si>
  <si>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</si>
  <si>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</si>
  <si>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</si>
  <si>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</si>
  <si>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</si>
  <si>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</si>
  <si>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</si>
  <si>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</si>
  <si>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</si>
  <si>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</si>
  <si>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</si>
  <si>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</si>
  <si>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</si>
  <si>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</si>
  <si>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</si>
  <si>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</si>
  <si>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</si>
  <si>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</si>
  <si>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</si>
  <si>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</si>
  <si>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</si>
  <si>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</si>
  <si>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</si>
  <si>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</si>
  <si>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</si>
  <si>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</si>
  <si>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</si>
  <si>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</si>
  <si>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</si>
  <si>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</si>
  <si>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</si>
  <si>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</si>
  <si>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</si>
  <si>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</si>
  <si>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</si>
  <si>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</si>
  <si>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</si>
  <si>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</si>
  <si>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</si>
  <si>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</si>
  <si>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</si>
  <si>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</si>
  <si>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</si>
  <si>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</si>
  <si>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</si>
  <si>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</si>
  <si>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</si>
  <si>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</si>
  <si>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</si>
  <si>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</si>
  <si>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</si>
  <si>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</si>
  <si>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</si>
  <si>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</si>
  <si>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</si>
  <si>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</si>
  <si>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</si>
  <si>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</si>
  <si>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</si>
  <si>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</si>
  <si>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</si>
  <si>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</si>
  <si>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</si>
  <si>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</si>
  <si>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</si>
  <si>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</si>
  <si>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</si>
  <si>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</si>
  <si>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</si>
  <si>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</si>
  <si>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</si>
  <si>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</si>
  <si>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</si>
  <si>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</si>
  <si>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</si>
  <si>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</si>
  <si>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</si>
  <si>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</si>
  <si>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</si>
  <si>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</si>
  <si>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</si>
  <si>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</si>
  <si>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</si>
  <si>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</si>
  <si>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</si>
  <si>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</si>
  <si>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</si>
  <si>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</si>
  <si>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</si>
  <si>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</si>
  <si>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</si>
  <si>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</si>
  <si>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</si>
  <si>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</si>
  <si>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</si>
  <si>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</si>
  <si>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</si>
  <si>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</si>
  <si>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</si>
  <si>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</si>
  <si>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</si>
  <si>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</si>
  <si>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</si>
  <si>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</si>
  <si>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</si>
  <si>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</si>
  <si>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</si>
  <si>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</si>
  <si>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</si>
  <si>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</si>
  <si>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</si>
  <si>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</si>
  <si>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</si>
  <si>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</si>
  <si>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</si>
  <si>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</si>
  <si>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</si>
  <si>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</si>
  <si>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</si>
  <si>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</si>
  <si>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</si>
  <si>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</si>
  <si>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</si>
  <si>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</si>
  <si>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</si>
  <si>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</si>
  <si>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</si>
  <si>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</si>
  <si>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</si>
  <si>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</si>
  <si>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</si>
  <si>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</si>
  <si>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</si>
  <si>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</si>
  <si>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</si>
  <si>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</si>
  <si>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</si>
  <si>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</si>
  <si>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</si>
  <si>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</si>
  <si>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</si>
  <si>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</si>
  <si>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</si>
  <si>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</si>
  <si>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</si>
  <si>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</si>
  <si>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</si>
  <si>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</si>
  <si>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</si>
  <si>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</si>
  <si>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</si>
  <si>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</si>
  <si>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</si>
  <si>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</si>
  <si>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</si>
  <si>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</si>
  <si>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</si>
  <si>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</si>
  <si>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</si>
  <si>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</si>
  <si>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</si>
  <si>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</si>
  <si>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</si>
  <si>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</si>
  <si>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</si>
  <si>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</si>
  <si>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</si>
  <si>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</si>
  <si>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</si>
  <si>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</si>
  <si>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</si>
  <si>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</si>
  <si>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</si>
  <si>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</si>
  <si>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</si>
  <si>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</si>
  <si>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</si>
  <si>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</si>
  <si>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</si>
  <si>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</si>
  <si>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</si>
  <si>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</si>
  <si>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</si>
  <si>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</si>
  <si>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</si>
  <si>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</si>
  <si>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</si>
  <si>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</si>
  <si>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</si>
  <si>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</si>
  <si>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</si>
  <si>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</si>
  <si>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</si>
  <si>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</si>
  <si>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</si>
  <si>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</si>
  <si>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</si>
  <si>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</si>
  <si>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</si>
  <si>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</si>
  <si>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</si>
  <si>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</si>
  <si>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</si>
  <si>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</si>
  <si>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</si>
  <si>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</si>
  <si>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</si>
  <si>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</si>
  <si>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</si>
  <si>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</si>
  <si>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</si>
  <si>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</si>
  <si>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</si>
  <si>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</si>
  <si>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</si>
  <si>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</si>
  <si>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</si>
  <si>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</si>
  <si>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</si>
  <si>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</si>
  <si>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</si>
  <si>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</si>
  <si>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</si>
  <si>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</si>
  <si>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</si>
  <si>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</si>
  <si>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</si>
  <si>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</si>
  <si>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</si>
  <si>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</si>
  <si>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</si>
  <si>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</si>
  <si>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</si>
  <si>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</si>
  <si>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</si>
  <si>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</si>
  <si>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</si>
  <si>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</si>
  <si>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</si>
  <si>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</si>
  <si>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</si>
  <si>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</si>
  <si>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</si>
  <si>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</si>
  <si>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</si>
  <si>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</si>
  <si>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</si>
  <si>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</si>
  <si>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</si>
  <si>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</si>
  <si>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</si>
  <si>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</si>
  <si>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</si>
  <si>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</si>
  <si>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</si>
  <si>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</si>
  <si>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</si>
  <si>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</si>
  <si>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</si>
  <si>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</si>
  <si>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</si>
  <si>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</si>
  <si>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</si>
  <si>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</si>
  <si>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</si>
  <si>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</si>
  <si>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</si>
  <si>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</si>
  <si>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</si>
  <si>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</si>
  <si>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</si>
  <si>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</si>
  <si>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</si>
  <si>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</si>
  <si>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</si>
  <si>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</si>
  <si>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</si>
  <si>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</si>
  <si>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</si>
  <si>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</si>
  <si>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</si>
  <si>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</si>
  <si>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</si>
  <si>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</si>
  <si>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</si>
  <si>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</si>
  <si>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</si>
  <si>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</si>
  <si>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</si>
  <si>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</si>
  <si>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</si>
  <si>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</si>
  <si>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</si>
  <si>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</si>
  <si>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</si>
  <si>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</si>
  <si>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</si>
  <si>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</si>
  <si>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</si>
  <si>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</si>
  <si>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</si>
  <si>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</si>
  <si>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</si>
  <si>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</si>
  <si>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</si>
  <si>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</si>
  <si>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</si>
  <si>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</si>
  <si>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</si>
  <si>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</si>
  <si>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</si>
  <si>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</si>
  <si>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</si>
  <si>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</si>
  <si>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</si>
  <si>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</si>
  <si>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</si>
  <si>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</si>
  <si>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</si>
  <si>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</si>
  <si>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</si>
  <si>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</si>
  <si>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</si>
  <si>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</si>
  <si>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</si>
  <si>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</si>
  <si>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</si>
  <si>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</si>
  <si>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</si>
  <si>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</si>
  <si>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</si>
  <si>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</si>
  <si>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</si>
  <si>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</si>
  <si>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</si>
  <si>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</si>
  <si>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</si>
  <si>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</si>
  <si>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</si>
  <si>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</si>
  <si>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</si>
  <si>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</si>
  <si>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</si>
  <si>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</si>
  <si>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</si>
  <si>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</si>
  <si>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</si>
  <si>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</si>
  <si>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</si>
  <si>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</si>
  <si>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</si>
  <si>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</si>
  <si>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</si>
  <si>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</si>
  <si>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</si>
  <si>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</si>
  <si>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</si>
  <si>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</si>
  <si>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</si>
  <si>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</si>
  <si>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</si>
  <si>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</si>
  <si>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</si>
  <si>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</si>
  <si>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</si>
  <si>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</si>
  <si>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</si>
  <si>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</si>
  <si>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</si>
  <si>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</si>
  <si>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</si>
  <si>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</si>
  <si>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</si>
  <si>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</si>
  <si>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</si>
  <si>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</si>
  <si>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</si>
  <si>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</si>
  <si>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</si>
  <si>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</si>
  <si>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</si>
  <si>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</si>
  <si>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</si>
  <si>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</si>
  <si>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</si>
  <si>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</si>
  <si>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</si>
  <si>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</si>
  <si>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</si>
  <si>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</si>
  <si>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</si>
  <si>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</si>
  <si>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</si>
  <si>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</si>
  <si>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</si>
  <si>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</si>
  <si>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</si>
  <si>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</si>
  <si>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</si>
  <si>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</si>
  <si>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</si>
  <si>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</si>
  <si>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</si>
  <si>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</si>
  <si>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</si>
  <si>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</si>
  <si>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</si>
  <si>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</si>
  <si>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</si>
  <si>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</si>
  <si>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</si>
  <si>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</si>
  <si>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</si>
  <si>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</si>
  <si>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</si>
  <si>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</si>
  <si>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</si>
  <si>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</si>
  <si>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</si>
  <si>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</si>
  <si>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</si>
  <si>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</si>
  <si>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</si>
  <si>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</si>
  <si>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</si>
  <si>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</si>
  <si>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</si>
  <si>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</si>
  <si>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</si>
  <si>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</si>
  <si>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</si>
  <si>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</si>
  <si>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</si>
  <si>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</si>
  <si>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</si>
  <si>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</si>
  <si>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</si>
  <si>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</si>
  <si>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</si>
  <si>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</si>
  <si>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</si>
  <si>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</si>
  <si>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</si>
  <si>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</si>
  <si>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</si>
  <si>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</si>
  <si>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</si>
  <si>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</si>
  <si>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</si>
  <si>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</si>
  <si>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</si>
  <si>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</si>
  <si>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</si>
  <si>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</si>
  <si>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</si>
  <si>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</si>
  <si>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</si>
  <si>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</si>
  <si>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</si>
  <si>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</si>
  <si>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</si>
  <si>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</si>
  <si>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</si>
  <si>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</si>
  <si>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</si>
  <si>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</si>
  <si>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</si>
  <si>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</si>
  <si>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</si>
  <si>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</si>
  <si>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</si>
  <si>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</si>
  <si>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</si>
  <si>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</si>
  <si>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</si>
  <si>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</si>
  <si>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</si>
  <si>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</si>
  <si>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</si>
  <si>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</si>
  <si>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</si>
  <si>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</si>
  <si>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</si>
  <si>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</si>
  <si>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</si>
  <si>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</si>
  <si>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</si>
  <si>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</si>
  <si>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</si>
  <si>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</si>
  <si>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</si>
  <si>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</si>
  <si>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</si>
  <si>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</si>
  <si>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</si>
  <si>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</si>
  <si>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</si>
  <si>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</si>
  <si>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</si>
  <si>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</si>
  <si>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</si>
  <si>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</si>
  <si>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</si>
  <si>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</si>
  <si>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</si>
  <si>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</si>
  <si>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</si>
  <si>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</si>
  <si>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</si>
  <si>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</si>
  <si>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</si>
  <si>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</si>
  <si>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</si>
  <si>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</si>
  <si>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</si>
  <si>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</si>
  <si>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</si>
  <si>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</si>
  <si>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</si>
  <si>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</si>
  <si>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</si>
  <si>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</si>
  <si>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</si>
  <si>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</si>
  <si>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</si>
  <si>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</si>
  <si>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</si>
  <si>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</si>
  <si>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</si>
  <si>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</si>
  <si>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</si>
  <si>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</si>
  <si>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</si>
  <si>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</si>
  <si>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</si>
  <si>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</si>
  <si>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</si>
  <si>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</si>
  <si>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</si>
  <si>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</si>
  <si>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</si>
  <si>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</si>
  <si>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</si>
  <si>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</si>
  <si>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</si>
  <si>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</si>
  <si>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</si>
  <si>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</si>
  <si>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</si>
  <si>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</si>
  <si>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</si>
  <si>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</si>
  <si>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</si>
  <si>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</si>
  <si>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</si>
  <si>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</si>
  <si>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</si>
  <si>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</si>
  <si>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</si>
  <si>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</si>
  <si>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</si>
  <si>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</si>
  <si>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</si>
  <si>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</si>
  <si>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</si>
  <si>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</si>
  <si>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</si>
  <si>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</si>
  <si>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</si>
  <si>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</si>
  <si>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</si>
  <si>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</si>
  <si>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</si>
  <si>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</si>
  <si>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</si>
  <si>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</si>
  <si>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</si>
  <si>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</si>
  <si>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</si>
  <si>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</si>
  <si>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</si>
  <si>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</si>
  <si>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</si>
  <si>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</si>
  <si>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</si>
  <si>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</si>
  <si>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</si>
  <si>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</si>
  <si>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</si>
  <si>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</si>
  <si>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</si>
  <si>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</si>
  <si>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</si>
  <si>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</si>
  <si>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</si>
  <si>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</si>
  <si>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</si>
  <si>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</si>
  <si>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</si>
  <si>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</si>
  <si>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</si>
  <si>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</si>
  <si>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</si>
  <si>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</si>
  <si>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</si>
  <si>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</si>
  <si>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</si>
  <si>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</si>
  <si>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</si>
  <si>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</si>
  <si>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</si>
  <si>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</si>
  <si>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</si>
  <si>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</si>
  <si>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</si>
  <si>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</si>
  <si>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</si>
  <si>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</si>
  <si>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</si>
  <si>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</si>
  <si>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</si>
  <si>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</si>
  <si>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</si>
  <si>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</si>
  <si>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</si>
  <si>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</si>
  <si>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</si>
  <si>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</si>
  <si>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</si>
  <si>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</si>
  <si>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</si>
  <si>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</si>
  <si>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</si>
  <si>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</si>
  <si>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</si>
  <si>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</si>
  <si>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</si>
  <si>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</si>
  <si>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</si>
  <si>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</si>
  <si>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</si>
  <si>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</si>
  <si>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</si>
  <si>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</si>
  <si>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</si>
  <si>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</si>
  <si>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</si>
  <si>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</si>
  <si>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</si>
  <si>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</si>
  <si>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</si>
  <si>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</si>
  <si>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</si>
  <si>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</si>
  <si>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</si>
  <si>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</si>
  <si>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</si>
  <si>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</si>
  <si>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</si>
  <si>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</si>
  <si>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</si>
  <si>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</si>
  <si>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</si>
  <si>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</si>
  <si>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</si>
  <si>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</si>
  <si>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</si>
  <si>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</si>
  <si>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</si>
  <si>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</si>
  <si>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</si>
  <si>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</si>
  <si>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</si>
  <si>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</si>
  <si>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</si>
  <si>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</si>
  <si>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</si>
  <si>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</si>
  <si>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</si>
  <si>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</si>
  <si>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</si>
  <si>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</si>
  <si>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</si>
  <si>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</si>
  <si>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</si>
  <si>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</si>
  <si>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</si>
  <si>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</si>
  <si>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</si>
  <si>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</si>
  <si>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</si>
  <si>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</si>
  <si>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</si>
  <si>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</si>
  <si>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</si>
  <si>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</si>
  <si>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</si>
  <si>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</si>
  <si>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</si>
  <si>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</si>
  <si>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</si>
  <si>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</si>
  <si>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</si>
  <si>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</si>
  <si>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</si>
  <si>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</si>
  <si>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</si>
  <si>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</si>
  <si>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</si>
  <si>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</si>
  <si>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</si>
  <si>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</si>
  <si>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</si>
  <si>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</si>
  <si>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</si>
  <si>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</si>
  <si>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</si>
  <si>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</si>
  <si>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</si>
  <si>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</si>
  <si>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</si>
  <si>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</si>
  <si>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</si>
  <si>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</si>
  <si>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</si>
  <si>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</si>
  <si>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</si>
  <si>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</si>
  <si>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</si>
  <si>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</si>
  <si>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</si>
  <si>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</si>
  <si>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</si>
  <si>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</si>
  <si>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</si>
  <si>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</si>
  <si>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</si>
  <si>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</si>
  <si>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</si>
  <si>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</si>
  <si>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</si>
  <si>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</si>
  <si>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</si>
  <si>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</si>
  <si>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</si>
  <si>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</si>
  <si>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</si>
  <si>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</si>
  <si>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</si>
  <si>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</si>
  <si>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</si>
  <si>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</si>
  <si>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</si>
  <si>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</si>
  <si>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</si>
  <si>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</si>
  <si>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</si>
  <si>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</si>
  <si>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</si>
  <si>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</si>
  <si>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</si>
  <si>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</si>
  <si>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</si>
  <si>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</si>
  <si>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</si>
  <si>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</si>
  <si>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</si>
  <si>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</si>
  <si>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</si>
  <si>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</si>
  <si>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</si>
  <si>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</si>
  <si>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</si>
  <si>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</si>
  <si>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</si>
  <si>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</si>
  <si>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</si>
  <si>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</si>
  <si>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</si>
  <si>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</si>
  <si>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</si>
  <si>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</si>
  <si>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</si>
  <si>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</si>
  <si>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</si>
  <si>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</si>
  <si>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</si>
  <si>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</si>
  <si>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</si>
  <si>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</si>
  <si>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</si>
  <si>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</si>
  <si>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</si>
  <si>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</si>
  <si>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</si>
  <si>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</si>
  <si>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</si>
  <si>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</si>
  <si>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</si>
  <si>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</si>
  <si>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</si>
  <si>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</si>
  <si>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</si>
  <si>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</si>
  <si>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</si>
  <si>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</si>
  <si>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</si>
  <si>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</si>
  <si>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</si>
  <si>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</si>
  <si>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</si>
  <si>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</si>
  <si>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</si>
  <si>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</si>
  <si>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</si>
  <si>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</si>
  <si>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</si>
  <si>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</si>
  <si>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</si>
  <si>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</si>
  <si>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</si>
  <si>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</si>
  <si>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</si>
  <si>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</si>
  <si>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</si>
  <si>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</si>
  <si>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</si>
  <si>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</si>
  <si>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</si>
  <si>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</si>
  <si>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</si>
  <si>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</si>
  <si>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</si>
  <si>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</si>
  <si>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</si>
  <si>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</si>
  <si>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</si>
  <si>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</si>
  <si>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</si>
  <si>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</si>
  <si>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</si>
  <si>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</si>
  <si>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</si>
  <si>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</si>
  <si>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</si>
  <si>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</si>
  <si>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</si>
  <si>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</si>
  <si>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</si>
  <si>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</si>
  <si>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</si>
  <si>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</si>
  <si>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</si>
  <si>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</si>
  <si>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</si>
  <si>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</si>
  <si>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</si>
  <si>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</si>
  <si>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</si>
  <si>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</si>
  <si>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</si>
  <si>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</si>
  <si>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</si>
  <si>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</si>
  <si>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</si>
  <si>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</si>
  <si>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</si>
  <si>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</si>
  <si>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</si>
  <si>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</si>
  <si>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</si>
  <si>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</si>
  <si>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</si>
  <si>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</si>
  <si>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</si>
  <si>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</si>
  <si>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</si>
  <si>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</si>
  <si>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</si>
  <si>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</si>
  <si>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</si>
  <si>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</si>
  <si>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</si>
  <si>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</si>
  <si>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</si>
  <si>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</si>
  <si>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</si>
  <si>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</si>
  <si>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</si>
  <si>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</si>
  <si>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</si>
  <si>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</si>
  <si>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</si>
  <si>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</si>
  <si>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</si>
  <si>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</si>
  <si>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</si>
  <si>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</si>
  <si>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</si>
  <si>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</si>
  <si>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</si>
  <si>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</si>
  <si>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</si>
  <si>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</si>
  <si>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</si>
  <si>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</si>
  <si>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</si>
  <si>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</si>
  <si>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</si>
  <si>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</si>
  <si>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</si>
  <si>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</si>
  <si>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</si>
  <si>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</si>
  <si>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</si>
  <si>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</si>
  <si>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</si>
  <si>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</si>
  <si>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</si>
  <si>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</si>
  <si>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</si>
  <si>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</si>
  <si>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</si>
  <si>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</si>
  <si>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</si>
  <si>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</si>
  <si>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</si>
  <si>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</si>
  <si>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</si>
  <si>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</si>
  <si>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</si>
  <si>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</si>
  <si>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</si>
  <si>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</si>
  <si>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</si>
  <si>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</si>
  <si>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</si>
  <si>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</si>
  <si>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</si>
  <si>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</si>
  <si>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</si>
  <si>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</si>
  <si>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</si>
  <si>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</si>
  <si>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</si>
  <si>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</si>
  <si>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</si>
  <si>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</si>
  <si>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</si>
  <si>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</si>
  <si>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</si>
  <si>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</si>
  <si>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</si>
  <si>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</si>
  <si>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</si>
  <si>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</si>
  <si>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</si>
  <si>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</si>
  <si>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</si>
  <si>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</si>
  <si>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</si>
  <si>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</si>
  <si>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</si>
  <si>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</si>
  <si>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</si>
  <si>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</si>
  <si>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</si>
  <si>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</si>
  <si>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</si>
  <si>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</si>
  <si>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</si>
  <si>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</si>
  <si>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</si>
  <si>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</si>
  <si>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</si>
  <si>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</si>
  <si>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</si>
  <si>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</si>
  <si>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</si>
  <si>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</si>
  <si>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</si>
  <si>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</si>
  <si>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</si>
  <si>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</si>
  <si>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</si>
  <si>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</si>
  <si>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</si>
  <si>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</si>
  <si>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</si>
  <si>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</si>
  <si>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</si>
  <si>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</si>
  <si>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</si>
  <si>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</si>
  <si>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</si>
  <si>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</si>
  <si>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</si>
  <si>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</si>
  <si>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</si>
  <si>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</si>
  <si>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</si>
  <si>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</si>
  <si>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</si>
  <si>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</si>
  <si>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</si>
  <si>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</si>
  <si>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</si>
  <si>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</si>
  <si>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</si>
  <si>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</si>
  <si>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</si>
  <si>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</si>
  <si>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</si>
  <si>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</si>
  <si>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</si>
  <si>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</si>
  <si>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</si>
  <si>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</si>
  <si>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</si>
  <si>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</si>
  <si>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</si>
  <si>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</si>
  <si>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</si>
  <si>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</si>
  <si>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</si>
  <si>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</si>
  <si>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</si>
  <si>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</si>
  <si>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</si>
  <si>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</si>
  <si>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</si>
  <si>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</si>
  <si>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</si>
  <si>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</si>
  <si>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</si>
  <si>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</si>
  <si>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</si>
  <si>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</si>
  <si>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</si>
  <si>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</si>
  <si>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</si>
  <si>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</si>
  <si>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</si>
  <si>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</si>
  <si>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</si>
  <si>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</si>
  <si>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</si>
  <si>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</si>
  <si>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</si>
  <si>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</si>
  <si>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</si>
  <si>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</si>
  <si>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</si>
  <si>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</si>
  <si>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</si>
  <si>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</si>
  <si>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</si>
  <si>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</si>
  <si>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</si>
  <si>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</si>
  <si>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</si>
  <si>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</si>
  <si>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</si>
  <si>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</si>
  <si>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</si>
  <si>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</si>
  <si>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</si>
  <si>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</si>
  <si>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</si>
  <si>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</si>
  <si>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</si>
  <si>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</si>
  <si>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</si>
  <si>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</si>
  <si>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</si>
  <si>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</si>
  <si>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</si>
  <si>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</si>
  <si>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</si>
  <si>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</si>
  <si>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</si>
  <si>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</si>
  <si>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</si>
  <si>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</si>
  <si>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</si>
  <si>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</si>
  <si>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</si>
  <si>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</si>
  <si>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</si>
  <si>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</si>
  <si>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</si>
  <si>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</si>
  <si>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</si>
  <si>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</si>
  <si>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</si>
  <si>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</si>
  <si>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</si>
  <si>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</si>
  <si>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</si>
  <si>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</si>
  <si>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</si>
  <si>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</si>
  <si>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</si>
  <si>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</si>
  <si>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</si>
  <si>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</si>
  <si>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</si>
  <si>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</si>
  <si>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</si>
  <si>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</si>
  <si>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</si>
  <si>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</si>
  <si>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</si>
  <si>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</si>
  <si>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</si>
  <si>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</si>
  <si>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</si>
  <si>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</si>
  <si>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</si>
  <si>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</si>
  <si>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</si>
  <si>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</si>
  <si>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</si>
  <si>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</si>
  <si>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</si>
  <si>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</si>
  <si>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</si>
  <si>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</si>
  <si>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</si>
  <si>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</si>
  <si>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</si>
  <si>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</si>
  <si>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</si>
  <si>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</si>
  <si>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</si>
  <si>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</si>
  <si>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</si>
  <si>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</si>
  <si>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</si>
  <si>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</si>
  <si>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</si>
  <si>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</si>
  <si>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</si>
  <si>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</si>
  <si>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</si>
  <si>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</si>
  <si>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</si>
  <si>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</si>
  <si>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</si>
  <si>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</si>
  <si>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</si>
  <si>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</si>
  <si>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</si>
  <si>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</si>
  <si>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</si>
  <si>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</si>
  <si>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</si>
  <si>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</si>
  <si>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</si>
  <si>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</si>
  <si>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</si>
  <si>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</si>
  <si>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</si>
  <si>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</si>
  <si>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</si>
  <si>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</si>
  <si>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</si>
  <si>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</si>
  <si>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</si>
  <si>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</si>
  <si>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</si>
  <si>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</si>
  <si>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</si>
  <si>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</si>
  <si>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</si>
  <si>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</si>
  <si>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</si>
  <si>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</si>
  <si>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</si>
  <si>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</si>
  <si>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</si>
  <si>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</si>
  <si>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</si>
  <si>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</si>
  <si>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</si>
  <si>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</si>
  <si>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</si>
  <si>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</si>
  <si>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</si>
  <si>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</si>
  <si>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</si>
  <si>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</si>
  <si>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</si>
  <si>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</si>
  <si>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</si>
  <si>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</si>
  <si>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</si>
  <si>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</si>
  <si>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</si>
  <si>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</si>
  <si>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</si>
  <si>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</si>
  <si>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</si>
  <si>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</si>
  <si>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</si>
  <si>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</si>
  <si>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</si>
  <si>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</si>
  <si>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</si>
  <si>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</si>
  <si>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</si>
  <si>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</si>
  <si>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</si>
  <si>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</si>
  <si>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</si>
  <si>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</si>
  <si>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</si>
  <si>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</si>
  <si>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</si>
  <si>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</si>
  <si>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</si>
  <si>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</si>
  <si>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</si>
  <si>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</si>
  <si>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</si>
  <si>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</si>
  <si>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</si>
  <si>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</si>
  <si>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</si>
  <si>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</si>
  <si>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</si>
  <si>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</si>
  <si>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</si>
  <si>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</si>
  <si>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</si>
  <si>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</si>
  <si>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</si>
  <si>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</si>
  <si>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</si>
  <si>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</si>
  <si>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</si>
  <si>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</si>
  <si>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</si>
  <si>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</si>
  <si>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</si>
  <si>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</si>
  <si>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</si>
  <si>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</si>
  <si>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</si>
  <si>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</si>
  <si>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</si>
  <si>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</si>
  <si>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</si>
  <si>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</si>
  <si>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</si>
  <si>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</si>
  <si>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</si>
  <si>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</si>
  <si>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</si>
  <si>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</si>
  <si>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</si>
  <si>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</si>
  <si>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</si>
  <si>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</si>
  <si>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</si>
  <si>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</si>
  <si>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</si>
  <si>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</si>
  <si>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</si>
  <si>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</si>
  <si>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</si>
  <si>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</si>
  <si>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</si>
  <si>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</si>
  <si>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</si>
  <si>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</si>
  <si>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</si>
  <si>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</si>
  <si>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</si>
  <si>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</si>
  <si>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</si>
  <si>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</si>
  <si>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</si>
  <si>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</si>
  <si>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</si>
  <si>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</si>
  <si>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</si>
  <si>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</si>
  <si>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</si>
  <si>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</si>
  <si>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</si>
  <si>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</si>
  <si>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</si>
  <si>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</si>
  <si>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</si>
  <si>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</si>
  <si>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</si>
  <si>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</si>
  <si>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</si>
  <si>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</si>
  <si>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</si>
  <si>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</si>
  <si>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</si>
  <si>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</si>
  <si>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</si>
  <si>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</si>
  <si>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</si>
  <si>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</si>
  <si>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</si>
  <si>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</si>
  <si>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</si>
  <si>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</si>
  <si>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</si>
  <si>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</si>
  <si>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</si>
  <si>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</si>
  <si>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</si>
  <si>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</si>
  <si>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</si>
  <si>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</si>
  <si>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</si>
  <si>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</si>
  <si>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</si>
  <si>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</si>
  <si>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</si>
  <si>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</si>
  <si>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</si>
  <si>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</si>
  <si>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</si>
  <si>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</si>
  <si>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</si>
  <si>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</si>
  <si>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</si>
  <si>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</si>
  <si>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</si>
  <si>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</si>
  <si>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</si>
  <si>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</si>
  <si>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</si>
  <si>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</si>
  <si>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</si>
  <si>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</si>
  <si>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</si>
  <si>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</si>
  <si>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</si>
  <si>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</si>
  <si>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</si>
  <si>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</si>
  <si>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</si>
  <si>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</si>
  <si>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</si>
  <si>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</si>
  <si>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</si>
  <si>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</si>
  <si>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</si>
  <si>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</si>
  <si>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</si>
  <si>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</si>
  <si>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</si>
  <si>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</si>
  <si>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</si>
  <si>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</si>
  <si>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</si>
  <si>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</si>
  <si>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</si>
  <si>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</si>
  <si>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</si>
  <si>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</si>
  <si>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</si>
  <si>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</si>
  <si>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</si>
  <si>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</si>
  <si>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</si>
  <si>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</si>
  <si>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</si>
  <si>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</si>
  <si>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</si>
  <si>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</si>
  <si>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</si>
  <si>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</si>
  <si>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</si>
  <si>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</si>
  <si>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</si>
  <si>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</si>
  <si>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</si>
  <si>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</si>
  <si>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</si>
  <si>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</si>
  <si>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</si>
  <si>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</si>
  <si>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</si>
  <si>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</si>
  <si>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</si>
  <si>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</si>
  <si>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</si>
  <si>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</si>
  <si>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</si>
  <si>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</si>
  <si>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</si>
  <si>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</si>
  <si>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</si>
  <si>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</si>
  <si>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</si>
  <si>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</si>
  <si>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</si>
  <si>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</si>
  <si>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</si>
  <si>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</si>
  <si>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</si>
  <si>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</si>
  <si>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</si>
  <si>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</si>
  <si>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</si>
  <si>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</si>
  <si>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</si>
  <si>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</si>
  <si>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</si>
  <si>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</si>
  <si>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</si>
  <si>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</si>
  <si>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</si>
  <si>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</si>
  <si>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</si>
  <si>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</si>
  <si>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</si>
  <si>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</si>
  <si>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</si>
  <si>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</si>
  <si>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</si>
  <si>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</si>
  <si>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</si>
  <si>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</si>
  <si>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</si>
  <si>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</si>
  <si>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</si>
  <si>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</si>
  <si>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</si>
  <si>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</si>
  <si>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</si>
  <si>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</si>
  <si>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</si>
  <si>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</si>
  <si>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</si>
  <si>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</si>
  <si>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</si>
  <si>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</si>
  <si>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</si>
  <si>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</si>
  <si>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</si>
  <si>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</si>
  <si>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</si>
  <si>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</si>
  <si>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</si>
  <si>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</si>
  <si>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</si>
  <si>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</si>
  <si>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</si>
  <si>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</si>
  <si>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</si>
  <si>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</si>
  <si>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</si>
  <si>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</si>
  <si>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</si>
  <si>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</si>
  <si>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</si>
  <si>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</si>
  <si>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</si>
  <si>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</si>
  <si>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</si>
  <si>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</si>
  <si>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</si>
  <si>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</si>
  <si>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</si>
  <si>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</si>
  <si>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</si>
  <si>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</si>
  <si>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</si>
  <si>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</si>
  <si>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</si>
  <si>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</si>
  <si>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</si>
  <si>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</si>
  <si>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</si>
  <si>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</si>
  <si>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</si>
  <si>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</si>
  <si>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</si>
  <si>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</si>
  <si>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</si>
  <si>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</si>
  <si>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</si>
  <si>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</si>
  <si>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</si>
  <si>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</si>
  <si>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</si>
  <si>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</si>
  <si>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</si>
  <si>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</si>
  <si>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</si>
  <si>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</si>
  <si>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</si>
  <si>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</si>
  <si>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</si>
  <si>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</si>
  <si>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</si>
  <si>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</si>
  <si>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</si>
  <si>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</si>
  <si>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</si>
  <si>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</si>
  <si>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</si>
  <si>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</si>
  <si>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</si>
  <si>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</si>
  <si>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</si>
  <si>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</si>
  <si>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</si>
  <si>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</si>
  <si>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</si>
  <si>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</si>
  <si>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</si>
  <si>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</si>
  <si>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</si>
  <si>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</si>
  <si>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</si>
  <si>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</si>
  <si>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</si>
  <si>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</si>
  <si>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</si>
  <si>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</si>
  <si>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</si>
  <si>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</si>
  <si>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</si>
  <si>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</si>
  <si>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</si>
  <si>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</si>
  <si>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</si>
  <si>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</si>
  <si>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</si>
  <si>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</si>
  <si>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</si>
  <si>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</si>
  <si>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</si>
  <si>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</si>
  <si>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</si>
  <si>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</si>
  <si>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</si>
  <si>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</si>
  <si>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</si>
  <si>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</si>
  <si>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</si>
  <si>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</si>
  <si>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</si>
  <si>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</si>
  <si>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</si>
  <si>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</si>
  <si>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</si>
  <si>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</si>
  <si>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</si>
  <si>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</si>
  <si>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</si>
  <si>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</si>
  <si>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</si>
  <si>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</si>
  <si>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</si>
  <si>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</si>
  <si>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</si>
  <si>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</si>
  <si>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</si>
  <si>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</si>
  <si>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</si>
  <si>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</si>
  <si>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</si>
  <si>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</si>
  <si>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</si>
  <si>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</si>
  <si>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</si>
  <si>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</si>
  <si>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</si>
  <si>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</si>
  <si>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</si>
  <si>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</si>
  <si>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</si>
  <si>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</si>
  <si>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</si>
  <si>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</si>
  <si>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</si>
  <si>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</si>
  <si>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</si>
  <si>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</si>
  <si>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</si>
  <si>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</si>
  <si>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</si>
  <si>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</si>
  <si>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</si>
  <si>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</si>
  <si>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</si>
  <si>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</si>
  <si>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</si>
  <si>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</si>
  <si>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</si>
  <si>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</si>
  <si>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</si>
  <si>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</si>
  <si>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</si>
  <si>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</si>
  <si>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</si>
  <si>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</si>
  <si>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</si>
  <si>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</si>
  <si>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</si>
  <si>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</si>
  <si>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</si>
  <si>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</si>
  <si>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</si>
  <si>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</si>
  <si>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</si>
  <si>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</si>
  <si>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</si>
  <si>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</si>
  <si>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</si>
  <si>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</si>
  <si>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</si>
  <si>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</si>
  <si>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</si>
  <si>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</si>
  <si>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</si>
  <si>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</si>
  <si>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</si>
  <si>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</si>
  <si>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</si>
  <si>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</si>
  <si>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</si>
  <si>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</si>
  <si>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</si>
  <si>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</si>
  <si>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</si>
  <si>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</si>
  <si>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</si>
  <si>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</si>
  <si>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</si>
  <si>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</si>
  <si>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</si>
  <si>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</si>
  <si>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</si>
  <si>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</si>
  <si>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</si>
  <si>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</si>
  <si>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</si>
  <si>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</si>
  <si>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</si>
  <si>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</si>
  <si>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</si>
  <si>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</si>
  <si>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</si>
  <si>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</si>
  <si>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</si>
  <si>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</si>
  <si>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</si>
  <si>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</si>
  <si>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</si>
  <si>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</si>
  <si>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</si>
  <si>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</si>
  <si>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</si>
  <si>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</si>
  <si>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</si>
  <si>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</si>
  <si>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</si>
  <si>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</si>
  <si>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</si>
  <si>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</si>
  <si>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</si>
  <si>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</si>
  <si>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</si>
  <si>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</si>
  <si>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</si>
  <si>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</si>
  <si>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</si>
  <si>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</si>
  <si>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</si>
  <si>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</si>
  <si>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</si>
  <si>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</si>
  <si>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</si>
  <si>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</si>
  <si>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</si>
  <si>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</si>
  <si>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</si>
  <si>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</si>
  <si>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</si>
  <si>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</si>
  <si>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</si>
  <si>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</si>
  <si>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</si>
  <si>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</si>
  <si>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</si>
  <si>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</si>
  <si>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</si>
  <si>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</si>
  <si>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</si>
  <si>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</si>
  <si>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</si>
  <si>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</si>
  <si>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</si>
  <si>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</si>
  <si>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</si>
  <si>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</si>
  <si>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</si>
  <si>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</si>
  <si>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</si>
  <si>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</si>
  <si>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</si>
  <si>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</si>
  <si>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</si>
  <si>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</si>
  <si>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</si>
  <si>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</si>
  <si>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</si>
  <si>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</si>
  <si>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</si>
  <si>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</si>
  <si>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</si>
  <si>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</si>
  <si>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</si>
  <si>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</si>
  <si>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</si>
  <si>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</si>
  <si>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</si>
  <si>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</si>
  <si>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</si>
  <si>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</si>
  <si>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</si>
  <si>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</si>
  <si>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</si>
  <si>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</si>
  <si>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</si>
  <si>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</si>
  <si>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</si>
  <si>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</si>
  <si>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</si>
  <si>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</si>
  <si>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</si>
  <si>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</si>
  <si>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</si>
  <si>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</si>
  <si>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</si>
  <si>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</si>
  <si>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</si>
  <si>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</si>
  <si>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</si>
  <si>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</si>
  <si>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</si>
  <si>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</si>
  <si>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</si>
  <si>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</si>
  <si>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</si>
  <si>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</si>
  <si>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</si>
  <si>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</si>
  <si>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</si>
  <si>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</si>
  <si>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</si>
  <si>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</si>
  <si>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</si>
  <si>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</si>
  <si>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</si>
  <si>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</si>
  <si>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</si>
  <si>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</si>
  <si>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</si>
  <si>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</si>
  <si>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</si>
  <si>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</si>
  <si>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</si>
  <si>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</si>
  <si>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</si>
  <si>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</si>
  <si>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</si>
  <si>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</si>
  <si>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</si>
  <si>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</si>
  <si>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</si>
  <si>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</si>
  <si>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</si>
  <si>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</si>
  <si>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</si>
  <si>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</si>
  <si>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</si>
  <si>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</si>
  <si>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</si>
  <si>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</si>
  <si>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</si>
  <si>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</si>
  <si>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</si>
  <si>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</si>
  <si>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</si>
  <si>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</si>
  <si>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</si>
  <si>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</si>
  <si>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</si>
  <si>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</si>
  <si>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</si>
  <si>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</si>
  <si>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</si>
  <si>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</si>
  <si>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</si>
  <si>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</si>
  <si>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</si>
  <si>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</si>
  <si>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</si>
  <si>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</si>
  <si>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</si>
  <si>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</si>
  <si>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</si>
  <si>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</si>
  <si>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</si>
  <si>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</si>
  <si>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</si>
  <si>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</si>
  <si>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</si>
  <si>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</si>
  <si>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</si>
  <si>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</si>
  <si>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</si>
  <si>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</si>
  <si>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</si>
  <si>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</si>
  <si>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</si>
  <si>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</si>
  <si>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</si>
  <si>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</si>
  <si>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</si>
  <si>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</si>
  <si>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</si>
  <si>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</si>
  <si>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</si>
  <si>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</si>
  <si>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</si>
  <si>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</si>
  <si>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</si>
  <si>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</si>
  <si>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</si>
  <si>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</si>
  <si>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</si>
  <si>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</si>
  <si>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</si>
  <si>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</si>
  <si>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</si>
  <si>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</si>
  <si>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</si>
  <si>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</si>
  <si>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</si>
  <si>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</si>
  <si>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</si>
  <si>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</si>
  <si>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</si>
  <si>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</si>
  <si>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</si>
  <si>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</si>
  <si>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</si>
  <si>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</si>
  <si>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</si>
  <si>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</si>
  <si>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</si>
  <si>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</si>
  <si>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</si>
  <si>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</si>
  <si>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</si>
  <si>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</si>
  <si>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</si>
  <si>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</si>
  <si>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</si>
  <si>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</si>
  <si>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</si>
  <si>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</si>
  <si>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</si>
  <si>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</si>
  <si>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</si>
  <si>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</si>
  <si>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</si>
  <si>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</si>
  <si>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</si>
  <si>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</si>
  <si>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</si>
  <si>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</si>
  <si>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</si>
  <si>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</si>
  <si>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</si>
  <si>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</si>
  <si>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</si>
  <si>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</si>
  <si>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</si>
  <si>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</si>
  <si>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</si>
  <si>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</si>
  <si>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</si>
  <si>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</si>
  <si>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</si>
  <si>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</si>
  <si>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</si>
  <si>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</si>
  <si>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</si>
  <si>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</si>
  <si>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</si>
  <si>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</si>
  <si>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</si>
  <si>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</si>
  <si>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</si>
  <si>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</si>
  <si>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</si>
  <si>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</si>
  <si>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</si>
  <si>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</si>
  <si>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</si>
  <si>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</si>
  <si>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</si>
  <si>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</si>
  <si>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</si>
  <si>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</si>
  <si>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</si>
  <si>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</si>
  <si>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</si>
  <si>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</si>
  <si>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</si>
  <si>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</si>
  <si>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</si>
  <si>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</si>
  <si>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</si>
  <si>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</si>
  <si>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</si>
  <si>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</si>
  <si>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</si>
  <si>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</si>
  <si>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</si>
  <si>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</si>
  <si>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</si>
  <si>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</si>
  <si>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</si>
  <si>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</si>
  <si>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</si>
  <si>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</si>
  <si>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</si>
  <si>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</si>
  <si>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</si>
  <si>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</si>
  <si>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</si>
  <si>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</si>
  <si>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</si>
  <si>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</si>
  <si>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</si>
  <si>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</si>
  <si>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</si>
  <si>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</si>
  <si>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</si>
  <si>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</si>
  <si>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</si>
  <si>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</si>
  <si>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</si>
  <si>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</si>
  <si>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</si>
  <si>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</si>
  <si>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</si>
  <si>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</si>
  <si>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</si>
  <si>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</si>
  <si>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</si>
  <si>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</si>
  <si>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</si>
  <si>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</si>
  <si>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</si>
  <si>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</si>
  <si>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</si>
  <si>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</si>
  <si>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</si>
  <si>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</si>
  <si>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</si>
  <si>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</si>
  <si>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</si>
  <si>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</si>
  <si>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</si>
  <si>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</si>
  <si>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</si>
  <si>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</si>
  <si>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</si>
  <si>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</si>
  <si>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</si>
  <si>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</si>
  <si>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</si>
  <si>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</si>
  <si>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</si>
  <si>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</si>
  <si>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</si>
  <si>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</si>
  <si>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</si>
  <si>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</si>
  <si>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</si>
  <si>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</si>
  <si>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</si>
  <si>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</si>
  <si>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</si>
  <si>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</si>
  <si>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</si>
  <si>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</si>
  <si>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</si>
  <si>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</si>
  <si>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</si>
  <si>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</si>
  <si>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</si>
  <si>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</si>
  <si>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</si>
  <si>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</si>
  <si>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</si>
  <si>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</si>
  <si>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</si>
  <si>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</si>
  <si>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</si>
  <si>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</si>
  <si>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</si>
  <si>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</si>
  <si>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</si>
  <si>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</si>
  <si>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</si>
  <si>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</si>
  <si>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</si>
  <si>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</si>
  <si>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</si>
  <si>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</si>
  <si>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</si>
  <si>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</si>
  <si>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</si>
  <si>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</si>
  <si>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</si>
  <si>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</si>
  <si>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</si>
  <si>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</si>
  <si>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</si>
  <si>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</si>
  <si>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</si>
  <si>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</si>
  <si>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</si>
  <si>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</si>
  <si>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</si>
  <si>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</si>
  <si>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</si>
  <si>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</si>
  <si>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</si>
  <si>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</si>
  <si>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</si>
  <si>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</si>
  <si>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</si>
  <si>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</si>
  <si>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</si>
  <si>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</si>
  <si>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</si>
  <si>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</si>
  <si>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</si>
  <si>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</si>
  <si>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</si>
  <si>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</si>
  <si>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</si>
  <si>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</si>
  <si>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</si>
  <si>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</si>
  <si>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</si>
  <si>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</si>
  <si>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</si>
  <si>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</si>
  <si>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</si>
  <si>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</si>
  <si>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</si>
  <si>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</si>
  <si>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</si>
  <si>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</si>
  <si>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</si>
  <si>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</si>
  <si>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</si>
  <si>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</si>
  <si>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</si>
  <si>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</si>
  <si>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</si>
  <si>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</si>
  <si>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</si>
  <si>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</si>
  <si>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</si>
  <si>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</si>
  <si>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</si>
  <si>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</si>
  <si>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</si>
  <si>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</si>
  <si>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</si>
  <si>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</si>
  <si>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</si>
  <si>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</si>
  <si>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</si>
  <si>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</si>
  <si>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</si>
  <si>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</si>
  <si>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</si>
  <si>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</si>
  <si>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</si>
  <si>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</si>
  <si>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</si>
  <si>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</si>
  <si>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</si>
  <si>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</si>
  <si>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</si>
  <si>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</si>
  <si>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</si>
  <si>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</si>
  <si>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</si>
  <si>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</si>
  <si>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</si>
  <si>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</si>
  <si>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</si>
  <si>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</si>
  <si>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</si>
  <si>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</si>
  <si>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</si>
  <si>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</si>
  <si>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</si>
  <si>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</si>
  <si>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</si>
  <si>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</si>
  <si>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</si>
  <si>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</si>
  <si>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</si>
  <si>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</si>
  <si>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</si>
  <si>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</si>
  <si>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</si>
  <si>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</si>
  <si>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</si>
  <si>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</si>
  <si>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</si>
  <si>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</si>
  <si>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</si>
  <si>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</si>
  <si>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</si>
  <si>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</si>
  <si>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</si>
  <si>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</si>
  <si>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</si>
  <si>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</si>
  <si>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</si>
  <si>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</si>
  <si>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</si>
  <si>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</si>
  <si>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</si>
  <si>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</si>
  <si>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</si>
  <si>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</si>
  <si>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</si>
  <si>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</si>
  <si>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</si>
  <si>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</si>
  <si>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</si>
  <si>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</si>
  <si>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</si>
  <si>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</si>
  <si>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</si>
  <si>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</si>
  <si>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</si>
  <si>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</si>
  <si>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</si>
  <si>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</si>
  <si>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</si>
  <si>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</si>
  <si>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</si>
  <si>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</si>
  <si>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</si>
  <si>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</si>
  <si>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</si>
  <si>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</si>
  <si>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</si>
  <si>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</si>
  <si>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</si>
  <si>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</si>
  <si>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</si>
  <si>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</si>
  <si>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</si>
  <si>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</si>
  <si>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</si>
  <si>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</si>
  <si>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</si>
  <si>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</si>
  <si>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</si>
  <si>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</si>
  <si>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</si>
  <si>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</si>
  <si>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</si>
  <si>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</si>
  <si>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</si>
  <si>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</si>
  <si>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</si>
  <si>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</si>
  <si>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</si>
  <si>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</si>
  <si>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</si>
  <si>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</si>
  <si>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</si>
  <si>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</si>
  <si>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</si>
  <si>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</si>
  <si>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</si>
  <si>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</si>
  <si>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</si>
  <si>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</si>
  <si>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</si>
  <si>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</si>
  <si>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</si>
  <si>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</si>
  <si>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</si>
  <si>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</si>
  <si>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</si>
  <si>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</si>
  <si>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</si>
  <si>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</si>
  <si>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</si>
  <si>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</si>
  <si>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</si>
  <si>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</si>
  <si>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</si>
  <si>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</si>
  <si>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</si>
  <si>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</si>
  <si>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</si>
  <si>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</si>
  <si>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</si>
  <si>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</si>
  <si>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</si>
  <si>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</si>
  <si>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</si>
  <si>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</si>
  <si>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</si>
  <si>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</si>
  <si>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</si>
  <si>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</si>
  <si>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</si>
  <si>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</si>
  <si>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</si>
  <si>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</si>
  <si>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</si>
  <si>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</si>
  <si>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</si>
  <si>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</si>
  <si>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</si>
  <si>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</si>
  <si>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</si>
  <si>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</si>
  <si>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</si>
  <si>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</si>
  <si>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</si>
  <si>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</si>
  <si>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</si>
  <si>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</si>
  <si>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</si>
  <si>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</si>
  <si>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</si>
  <si>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</si>
  <si>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</si>
  <si>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</si>
  <si>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</si>
  <si>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</si>
  <si>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</si>
  <si>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</si>
  <si>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</si>
  <si>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</si>
  <si>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</si>
  <si>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</si>
  <si>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</si>
  <si>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</si>
  <si>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</si>
  <si>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</si>
  <si>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</si>
  <si>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</si>
  <si>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</si>
  <si>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</si>
  <si>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</si>
  <si>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</si>
  <si>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</si>
  <si>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</si>
  <si>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</si>
  <si>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</si>
  <si>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</si>
  <si>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</si>
  <si>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</si>
  <si>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</si>
  <si>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</si>
  <si>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</si>
  <si>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</si>
  <si>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</si>
  <si>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</si>
  <si>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</si>
  <si>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</si>
  <si>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</si>
  <si>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</si>
  <si>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</si>
  <si>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</si>
  <si>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</si>
  <si>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</si>
  <si>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</si>
  <si>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</si>
  <si>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</si>
  <si>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</si>
  <si>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</si>
  <si>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</si>
  <si>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</si>
  <si>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</si>
  <si>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</si>
  <si>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</si>
  <si>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</si>
  <si>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</si>
  <si>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</si>
  <si>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</si>
  <si>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</si>
  <si>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</si>
  <si>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</si>
  <si>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</si>
  <si>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</si>
  <si>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</si>
  <si>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</si>
  <si>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</si>
  <si>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</si>
  <si>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</si>
  <si>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</si>
  <si>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</si>
  <si>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</si>
  <si>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</si>
  <si>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</si>
  <si>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</si>
  <si>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</si>
  <si>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</si>
  <si>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</si>
  <si>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</si>
  <si>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</si>
  <si>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</si>
  <si>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</si>
  <si>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</si>
  <si>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</si>
  <si>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</si>
  <si>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</si>
  <si>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</si>
  <si>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</si>
  <si>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</si>
  <si>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</si>
  <si>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</si>
  <si>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</si>
  <si>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</si>
  <si>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</si>
  <si>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</si>
  <si>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</si>
  <si>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</si>
  <si>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</si>
  <si>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</si>
  <si>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</si>
  <si>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</si>
  <si>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</si>
  <si>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</si>
  <si>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</si>
  <si>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</si>
  <si>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</si>
  <si>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</si>
  <si>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</si>
  <si>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</si>
  <si>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</si>
  <si>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</si>
  <si>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</si>
  <si>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</si>
  <si>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</si>
  <si>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</si>
  <si>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</si>
  <si>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</si>
  <si>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</si>
  <si>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</si>
  <si>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</si>
  <si>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</si>
  <si>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</si>
  <si>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</si>
  <si>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</si>
  <si>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</si>
  <si>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</si>
  <si>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</si>
  <si>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</si>
  <si>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</si>
  <si>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</si>
  <si>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</si>
  <si>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</si>
  <si>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</si>
  <si>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</si>
  <si>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</si>
  <si>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</si>
  <si>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</si>
  <si>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</si>
  <si>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</si>
  <si>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</si>
  <si>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</si>
  <si>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</si>
  <si>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</si>
  <si>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</si>
  <si>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</si>
  <si>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</si>
  <si>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</si>
  <si>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</si>
  <si>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</si>
  <si>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</si>
  <si>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</si>
  <si>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</si>
  <si>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</si>
  <si>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</si>
  <si>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</si>
  <si>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</si>
  <si>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</si>
  <si>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</si>
  <si>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</si>
  <si>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</si>
  <si>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</si>
  <si>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</si>
  <si>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</si>
  <si>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</si>
  <si>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</si>
  <si>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</si>
  <si>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</si>
  <si>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</si>
  <si>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</si>
  <si>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</si>
  <si>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</si>
  <si>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</si>
  <si>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</si>
  <si>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</si>
  <si>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</si>
  <si>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</si>
  <si>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</si>
  <si>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</si>
  <si>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</si>
  <si>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</si>
  <si>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</si>
  <si>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</si>
  <si>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</si>
  <si>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</si>
  <si>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</si>
  <si>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</si>
  <si>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</si>
  <si>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</si>
  <si>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</si>
  <si>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</si>
  <si>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</si>
  <si>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</si>
  <si>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</si>
  <si>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</si>
  <si>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</si>
  <si>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</si>
  <si>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</si>
  <si>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</si>
  <si>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</si>
  <si>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</si>
  <si>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</si>
  <si>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</si>
  <si>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</si>
  <si>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</si>
  <si>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</si>
  <si>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</si>
  <si>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</si>
  <si>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</si>
  <si>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</si>
  <si>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</si>
  <si>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</si>
  <si>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</si>
  <si>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</si>
  <si>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</si>
  <si>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</si>
  <si>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</si>
  <si>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</si>
  <si>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</si>
  <si>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</si>
  <si>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</si>
  <si>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</si>
  <si>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</si>
  <si>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</si>
  <si>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</si>
  <si>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</si>
  <si>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</si>
  <si>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</si>
  <si>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</si>
  <si>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</si>
  <si>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</si>
  <si>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</si>
  <si>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</si>
  <si>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</si>
  <si>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</si>
  <si>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</si>
  <si>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</si>
  <si>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</si>
  <si>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</si>
  <si>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</si>
  <si>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</si>
  <si>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</si>
  <si>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</si>
  <si>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</si>
  <si>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</si>
  <si>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</si>
  <si>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</si>
  <si>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</si>
  <si>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</si>
  <si>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</si>
  <si>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</si>
  <si>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</si>
  <si>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</si>
  <si>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</si>
  <si>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</si>
  <si>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</si>
  <si>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</si>
  <si>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</si>
  <si>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</si>
  <si>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</si>
  <si>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</si>
  <si>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</si>
  <si>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</si>
  <si>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</si>
  <si>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</si>
  <si>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</si>
  <si>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</si>
  <si>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</si>
  <si>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</si>
  <si>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</si>
  <si>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</si>
  <si>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</si>
  <si>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</si>
  <si>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</si>
  <si>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</si>
  <si>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</si>
  <si>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</si>
  <si>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</si>
  <si>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</si>
  <si>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</si>
  <si>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</si>
  <si>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</si>
  <si>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</si>
  <si>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</si>
  <si>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</si>
  <si>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</si>
  <si>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</si>
  <si>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</si>
  <si>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</si>
  <si>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</si>
  <si>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</si>
  <si>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</si>
  <si>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</si>
  <si>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</si>
  <si>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</si>
  <si>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</si>
  <si>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</si>
  <si>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</si>
  <si>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</si>
  <si>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</si>
  <si>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</si>
  <si>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</si>
  <si>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</si>
  <si>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</si>
  <si>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</si>
  <si>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</si>
  <si>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</si>
  <si>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</si>
  <si>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</si>
  <si>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</si>
  <si>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</si>
  <si>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</si>
  <si>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</si>
  <si>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</si>
  <si>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</si>
  <si>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</si>
  <si>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</si>
  <si>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</si>
  <si>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</si>
  <si>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</si>
  <si>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</si>
  <si>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</si>
  <si>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</si>
  <si>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</si>
  <si>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</si>
  <si>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</si>
  <si>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</si>
  <si>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</si>
  <si>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</si>
  <si>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</si>
  <si>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</si>
  <si>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</si>
  <si>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</si>
  <si>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</si>
  <si>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</si>
  <si>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</si>
  <si>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</si>
  <si>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</si>
  <si>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</si>
  <si>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</si>
  <si>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</si>
  <si>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</si>
  <si>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</si>
  <si>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</si>
  <si>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</si>
  <si>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</si>
  <si>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</si>
  <si>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</si>
  <si>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</si>
  <si>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</si>
  <si>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</si>
  <si>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</si>
  <si>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</si>
  <si>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</si>
  <si>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</si>
  <si>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</si>
  <si>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</si>
  <si>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</si>
  <si>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</si>
  <si>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</si>
  <si>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</si>
  <si>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</si>
  <si>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</si>
  <si>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</si>
  <si>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</si>
  <si>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</si>
  <si>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</si>
  <si>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</si>
  <si>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</si>
  <si>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</si>
  <si>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</si>
  <si>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</si>
  <si>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</si>
  <si>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</si>
  <si>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</si>
  <si>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</si>
  <si>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</si>
  <si>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</si>
  <si>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</si>
  <si>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</si>
  <si>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</si>
  <si>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</si>
  <si>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</si>
  <si>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</si>
  <si>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</si>
  <si>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</si>
  <si>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</si>
  <si>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</si>
  <si>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</si>
  <si>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</si>
  <si>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</si>
  <si>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</si>
  <si>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</si>
  <si>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</si>
  <si>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</si>
  <si>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</si>
  <si>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</si>
  <si>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</si>
  <si>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</si>
  <si>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</si>
  <si>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</si>
  <si>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</si>
  <si>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</si>
  <si>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</si>
  <si>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</si>
  <si>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</si>
  <si>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</si>
  <si>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</si>
  <si>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</si>
  <si>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</si>
  <si>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</si>
  <si>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</si>
  <si>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</si>
  <si>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</si>
  <si>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</si>
  <si>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</si>
  <si>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</si>
  <si>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</si>
  <si>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</si>
  <si>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</si>
  <si>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</si>
  <si>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</si>
  <si>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</si>
  <si>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</si>
  <si>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</si>
  <si>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</si>
  <si>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</si>
  <si>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</si>
  <si>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</si>
  <si>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</si>
  <si>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</si>
  <si>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</si>
  <si>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</si>
  <si>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</si>
  <si>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</si>
  <si>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</si>
  <si>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</si>
  <si>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</si>
  <si>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</si>
  <si>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</si>
  <si>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</si>
  <si>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</si>
  <si>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</si>
  <si>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</si>
  <si>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</si>
  <si>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</si>
  <si>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</si>
  <si>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</si>
  <si>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</si>
  <si>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</si>
  <si>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</si>
  <si>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</si>
  <si>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</si>
  <si>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</si>
  <si>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</si>
  <si>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</si>
  <si>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</si>
  <si>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</si>
  <si>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</si>
  <si>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</si>
  <si>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</si>
  <si>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</si>
  <si>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</si>
  <si>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</si>
  <si>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</si>
  <si>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</si>
  <si>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</si>
  <si>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</si>
  <si>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</si>
  <si>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</si>
  <si>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</si>
  <si>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</si>
  <si>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</si>
  <si>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</si>
  <si>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</si>
  <si>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</si>
  <si>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</si>
  <si>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</si>
  <si>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</si>
  <si>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</si>
  <si>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</si>
  <si>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</si>
  <si>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</si>
  <si>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</si>
  <si>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</si>
  <si>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</si>
  <si>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</si>
  <si>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</si>
  <si>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</si>
  <si>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</si>
  <si>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</si>
  <si>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</si>
  <si>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</si>
  <si>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</si>
  <si>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</si>
  <si>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</si>
  <si>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</si>
  <si>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</si>
  <si>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</si>
  <si>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</si>
  <si>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</si>
  <si>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</si>
  <si>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</si>
  <si>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</si>
  <si>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</si>
  <si>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</si>
  <si>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</si>
  <si>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</si>
  <si>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</si>
  <si>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</si>
  <si>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</si>
  <si>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</si>
  <si>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</si>
  <si>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</si>
  <si>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</si>
  <si>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</si>
  <si>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</si>
  <si>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</si>
  <si>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</si>
  <si>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</si>
  <si>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</si>
  <si>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</si>
  <si>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</si>
  <si>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</si>
  <si>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</si>
  <si>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</si>
  <si>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</si>
  <si>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</si>
  <si>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</si>
  <si>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</si>
  <si>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</si>
  <si>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</si>
  <si>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</si>
  <si>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</si>
  <si>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</si>
  <si>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</si>
  <si>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</si>
  <si>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</si>
  <si>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</si>
  <si>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</si>
  <si>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</si>
  <si>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</si>
  <si>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</si>
  <si>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</si>
  <si>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</si>
  <si>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</si>
  <si>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</si>
  <si>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</si>
  <si>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</si>
  <si>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</si>
  <si>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</si>
  <si>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</si>
  <si>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</si>
  <si>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</si>
  <si>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</si>
  <si>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</si>
  <si>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</si>
  <si>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</si>
  <si>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</si>
  <si>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</si>
  <si>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</si>
  <si>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</si>
  <si>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</si>
  <si>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</si>
  <si>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</si>
  <si>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</si>
  <si>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</si>
  <si>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</si>
  <si>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</si>
  <si>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</si>
  <si>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</si>
  <si>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</si>
  <si>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</si>
  <si>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</si>
  <si>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</si>
  <si>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</si>
  <si>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</si>
  <si>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</si>
  <si>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</si>
  <si>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</si>
  <si>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</si>
  <si>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</si>
  <si>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</si>
  <si>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</si>
  <si>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</si>
  <si>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</si>
  <si>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</si>
  <si>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</si>
  <si>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</si>
  <si>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</si>
  <si>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</si>
  <si>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</si>
  <si>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</si>
  <si>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</si>
  <si>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</si>
  <si>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</si>
  <si>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</si>
  <si>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</si>
  <si>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</si>
  <si>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</si>
  <si>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</si>
  <si>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</si>
  <si>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</si>
  <si>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</si>
  <si>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</si>
  <si>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</si>
  <si>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</si>
  <si>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</si>
  <si>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</si>
  <si>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</si>
  <si>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</si>
  <si>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</si>
  <si>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</si>
  <si>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</si>
  <si>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</si>
  <si>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</si>
  <si>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</si>
  <si>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</si>
  <si>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</si>
  <si>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</si>
  <si>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</si>
  <si>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</si>
  <si>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</si>
  <si>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</si>
  <si>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</si>
  <si>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</si>
  <si>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</si>
  <si>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</si>
  <si>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</si>
  <si>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</si>
  <si>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</si>
  <si>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</si>
  <si>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</si>
  <si>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</si>
  <si>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</si>
  <si>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</si>
  <si>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</si>
  <si>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</si>
  <si>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</si>
  <si>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</si>
  <si>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</si>
  <si>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</si>
  <si>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</si>
  <si>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</si>
  <si>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</si>
  <si>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</si>
  <si>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</si>
  <si>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</si>
  <si>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</si>
  <si>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</si>
  <si>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</si>
  <si>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</si>
  <si>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</si>
  <si>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</si>
  <si>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</si>
  <si>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</si>
  <si>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</si>
  <si>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</si>
  <si>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</si>
  <si>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</si>
  <si>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</si>
  <si>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</si>
  <si>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</si>
  <si>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</si>
  <si>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</si>
  <si>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</si>
  <si>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</si>
  <si>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</si>
  <si>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</si>
  <si>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</si>
  <si>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</si>
  <si>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</si>
  <si>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</si>
  <si>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</si>
  <si>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</si>
  <si>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</si>
  <si>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</si>
  <si>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</si>
  <si>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</si>
  <si>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</si>
  <si>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</si>
  <si>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</si>
  <si>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</si>
  <si>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</si>
  <si>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</si>
  <si>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</si>
  <si>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</si>
  <si>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</si>
  <si>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</si>
  <si>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</si>
  <si>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</si>
  <si>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</si>
  <si>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</si>
  <si>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</si>
  <si>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</si>
  <si>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</si>
  <si>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</si>
  <si>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</si>
  <si>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</si>
  <si>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</si>
  <si>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</si>
  <si>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</si>
  <si>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</si>
  <si>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</si>
  <si>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</si>
  <si>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</si>
  <si>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</si>
  <si>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</si>
  <si>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</si>
  <si>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</si>
  <si>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</si>
  <si>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</si>
  <si>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</si>
  <si>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</si>
  <si>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</si>
  <si>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</si>
  <si>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</si>
  <si>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</si>
  <si>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</si>
  <si>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</si>
  <si>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</si>
  <si>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</si>
  <si>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</si>
  <si>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</si>
  <si>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</si>
  <si>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</si>
  <si>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</si>
  <si>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</si>
  <si>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</si>
  <si>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</si>
  <si>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</si>
  <si>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</si>
  <si>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</si>
  <si>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</si>
  <si>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</si>
  <si>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</si>
  <si>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</si>
  <si>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</si>
  <si>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</si>
  <si>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</si>
  <si>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</si>
  <si>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</si>
  <si>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</si>
  <si>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</si>
  <si>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</si>
  <si>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</si>
  <si>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</si>
  <si>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</si>
  <si>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</si>
  <si>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</si>
  <si>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</si>
  <si>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</si>
  <si>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</si>
  <si>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</si>
  <si>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</si>
  <si>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</si>
  <si>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</si>
  <si>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</si>
  <si>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</si>
  <si>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</si>
  <si>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</si>
  <si>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</si>
  <si>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</si>
  <si>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</si>
  <si>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</si>
  <si>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</si>
  <si>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</si>
  <si>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</si>
  <si>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</si>
  <si>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</si>
  <si>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</si>
  <si>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</si>
  <si>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</si>
  <si>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</si>
  <si>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</si>
  <si>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</si>
  <si>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</si>
  <si>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</si>
  <si>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</si>
  <si>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</si>
  <si>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</si>
  <si>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</si>
  <si>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</si>
  <si>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</si>
  <si>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</si>
  <si>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</si>
  <si>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</si>
  <si>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</si>
  <si>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</si>
  <si>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</si>
  <si>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</si>
  <si>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</si>
  <si>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</si>
  <si>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</si>
  <si>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</si>
  <si>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</si>
  <si>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</si>
  <si>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</si>
  <si>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</si>
  <si>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</si>
  <si>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</si>
  <si>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</si>
  <si>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</si>
  <si>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</si>
  <si>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</si>
  <si>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</si>
  <si>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</si>
  <si>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</si>
  <si>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</si>
  <si>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</si>
  <si>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</si>
  <si>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</si>
  <si>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</si>
  <si>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</si>
  <si>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</si>
  <si>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</si>
  <si>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</si>
  <si>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</si>
  <si>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</si>
  <si>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</si>
  <si>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</si>
  <si>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</si>
  <si>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</si>
  <si>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</si>
  <si>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</si>
  <si>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</si>
  <si>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</si>
  <si>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</si>
  <si>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</si>
  <si>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</si>
  <si>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</si>
  <si>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</si>
  <si>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</si>
  <si>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</si>
  <si>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</si>
  <si>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</si>
  <si>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</si>
  <si>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</si>
  <si>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</si>
  <si>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</si>
  <si>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</si>
  <si>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</si>
  <si>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</si>
  <si>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</si>
  <si>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</si>
  <si>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</si>
  <si>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</si>
  <si>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</si>
  <si>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</si>
  <si>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</si>
  <si>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</si>
  <si>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</si>
  <si>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</si>
  <si>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</si>
  <si>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</si>
  <si>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</si>
  <si>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</si>
  <si>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</si>
  <si>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</si>
  <si>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</si>
  <si>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</si>
  <si>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</si>
  <si>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</si>
  <si>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</si>
  <si>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</si>
  <si>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</si>
  <si>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</si>
  <si>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</si>
  <si>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</si>
  <si>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</si>
  <si>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</si>
  <si>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</si>
  <si>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</si>
  <si>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</si>
  <si>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</si>
  <si>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</si>
  <si>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</si>
  <si>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</si>
  <si>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</si>
  <si>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</si>
  <si>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</si>
  <si>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</si>
  <si>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</si>
  <si>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</si>
  <si>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</si>
  <si>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</si>
  <si>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</si>
  <si>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</si>
  <si>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</si>
  <si>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</si>
  <si>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</si>
  <si>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</si>
  <si>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</si>
  <si>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</si>
  <si>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</si>
  <si>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</si>
  <si>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</si>
  <si>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</si>
  <si>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</si>
  <si>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</si>
  <si>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</si>
  <si>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</si>
  <si>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</si>
  <si>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</si>
  <si>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</si>
  <si>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</si>
  <si>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</si>
  <si>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</si>
  <si>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</si>
  <si>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</si>
  <si>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</si>
  <si>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</si>
  <si>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</si>
  <si>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</si>
  <si>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</si>
  <si>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</si>
  <si>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</si>
  <si>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</si>
  <si>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</si>
  <si>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</si>
  <si>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</si>
  <si>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</si>
  <si>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</si>
  <si>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</si>
  <si>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</si>
  <si>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</si>
  <si>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</si>
  <si>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</si>
  <si>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</si>
  <si>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</si>
  <si>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</si>
  <si>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</si>
  <si>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</si>
  <si>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</si>
  <si>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</si>
  <si>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</si>
  <si>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</si>
  <si>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</si>
  <si>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</si>
  <si>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</si>
  <si>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</si>
  <si>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</si>
  <si>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</si>
  <si>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</si>
  <si>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</si>
  <si>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</si>
  <si>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</si>
  <si>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</si>
  <si>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</si>
  <si>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</si>
  <si>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</si>
  <si>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</si>
  <si>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</si>
  <si>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</si>
  <si>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</si>
  <si>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</si>
  <si>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</si>
  <si>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</si>
  <si>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</si>
  <si>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</si>
  <si>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</si>
  <si>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</si>
  <si>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</si>
  <si>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</si>
  <si>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</si>
  <si>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</si>
  <si>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</si>
  <si>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</si>
  <si>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</si>
  <si>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</si>
  <si>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</si>
  <si>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</si>
  <si>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</si>
  <si>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</si>
  <si>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</si>
  <si>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</si>
  <si>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</si>
  <si>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</si>
  <si>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</si>
  <si>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</si>
  <si>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</si>
  <si>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</si>
  <si>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</si>
  <si>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</si>
  <si>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</si>
  <si>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</si>
  <si>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</si>
  <si>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</si>
  <si>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</si>
  <si>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</si>
  <si>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</si>
  <si>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</si>
  <si>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</si>
  <si>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</si>
  <si>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</si>
  <si>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</si>
  <si>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</si>
  <si>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</si>
  <si>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</si>
  <si>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</si>
  <si>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</si>
  <si>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</si>
  <si>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</si>
  <si>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</si>
  <si>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</si>
  <si>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</si>
  <si>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</si>
  <si>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</si>
  <si>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</si>
  <si>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</si>
  <si>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</si>
  <si>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</si>
  <si>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</si>
  <si>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</si>
  <si>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</si>
  <si>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</si>
  <si>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</si>
  <si>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</si>
  <si>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</si>
  <si>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</si>
  <si>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</si>
  <si>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</si>
  <si>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</si>
  <si>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</si>
  <si>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</si>
  <si>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</si>
  <si>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</si>
  <si>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</si>
  <si>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</si>
  <si>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</si>
  <si>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</si>
  <si>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</si>
  <si>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</si>
  <si>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</si>
  <si>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</si>
  <si>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</si>
  <si>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</si>
  <si>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</si>
  <si>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</si>
  <si>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</si>
  <si>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</si>
  <si>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</si>
  <si>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</si>
  <si>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</si>
  <si>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</si>
  <si>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</si>
  <si>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</si>
  <si>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</si>
  <si>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</si>
  <si>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</si>
  <si>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</si>
  <si>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</si>
  <si>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</si>
  <si>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</si>
  <si>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</si>
  <si>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</si>
  <si>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</si>
  <si>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</si>
  <si>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</si>
  <si>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</si>
  <si>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</si>
  <si>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</si>
  <si>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</si>
  <si>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</si>
  <si>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</si>
  <si>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</si>
  <si>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</si>
  <si>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</si>
  <si>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</si>
  <si>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</si>
  <si>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</si>
  <si>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</si>
  <si>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</si>
  <si>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</si>
  <si>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</si>
  <si>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</si>
  <si>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</si>
  <si>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</si>
  <si>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</si>
  <si>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</si>
  <si>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</si>
  <si>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</si>
  <si>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</si>
  <si>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</si>
  <si>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</si>
  <si>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</si>
  <si>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</si>
  <si>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</si>
  <si>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</si>
  <si>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</si>
  <si>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</si>
  <si>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</si>
  <si>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</si>
  <si>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</si>
  <si>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</si>
  <si>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</si>
  <si>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</si>
  <si>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</si>
  <si>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</si>
  <si>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</si>
  <si>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</si>
  <si>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</si>
  <si>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</si>
  <si>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</si>
  <si>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</si>
  <si>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</si>
  <si>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</si>
  <si>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</si>
  <si>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</si>
  <si>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</si>
  <si>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</si>
  <si>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</si>
  <si>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</si>
  <si>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</si>
  <si>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</si>
  <si>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</si>
  <si>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</si>
  <si>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</si>
  <si>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</si>
  <si>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</si>
  <si>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</si>
  <si>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</si>
  <si>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</si>
  <si>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</si>
  <si>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</si>
  <si>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</si>
  <si>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</si>
  <si>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</si>
  <si>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</si>
  <si>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</si>
  <si>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</si>
  <si>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</si>
  <si>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</si>
  <si>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</si>
  <si>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</si>
  <si>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</si>
  <si>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</si>
  <si>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</si>
  <si>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</si>
  <si>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</si>
  <si>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</si>
  <si>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</si>
  <si>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</si>
  <si>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</si>
  <si>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</si>
  <si>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</si>
  <si>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</si>
  <si>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</si>
  <si>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</si>
  <si>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</si>
  <si>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</si>
  <si>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</si>
  <si>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</si>
  <si>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</si>
  <si>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</si>
  <si>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</si>
  <si>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</si>
  <si>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</si>
  <si>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</si>
  <si>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</si>
  <si>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</si>
  <si>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</si>
  <si>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</si>
  <si>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</si>
  <si>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</si>
  <si>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</si>
  <si>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</si>
  <si>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</si>
  <si>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</si>
  <si>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</si>
  <si>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</si>
  <si>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</si>
  <si>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</si>
  <si>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</si>
  <si>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</si>
  <si>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</si>
  <si>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</si>
  <si>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</si>
  <si>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</si>
  <si>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</si>
  <si>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</si>
  <si>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</si>
  <si>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</si>
  <si>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</si>
  <si>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</si>
  <si>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</si>
  <si>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</si>
  <si>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</si>
  <si>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</si>
  <si>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</si>
  <si>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</si>
  <si>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</si>
  <si>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</si>
  <si>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</si>
  <si>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</si>
  <si>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</si>
  <si>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</si>
  <si>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</si>
  <si>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</si>
  <si>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</si>
  <si>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</si>
  <si>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</si>
  <si>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</si>
  <si>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</si>
  <si>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</si>
  <si>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</si>
  <si>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</si>
  <si>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</si>
  <si>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</si>
  <si>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</si>
  <si>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</si>
  <si>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</si>
  <si>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</si>
  <si>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</si>
  <si>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</si>
  <si>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</si>
  <si>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</si>
  <si>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</si>
  <si>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</si>
  <si>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</si>
  <si>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</si>
  <si>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</si>
  <si>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</si>
  <si>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</si>
  <si>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</si>
  <si>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</si>
  <si>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</si>
  <si>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</si>
  <si>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</si>
  <si>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</si>
  <si>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</si>
  <si>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</si>
  <si>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</si>
  <si>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</si>
  <si>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</si>
  <si>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</si>
  <si>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</si>
  <si>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</si>
  <si>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</si>
  <si>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</si>
  <si>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</si>
  <si>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</si>
  <si>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</si>
  <si>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</si>
  <si>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</si>
  <si>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</si>
  <si>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</si>
  <si>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</si>
  <si>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</si>
  <si>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</si>
  <si>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</si>
  <si>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</si>
  <si>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</si>
  <si>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</si>
  <si>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</si>
  <si>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</si>
  <si>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</si>
  <si>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</si>
  <si>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</si>
  <si>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</si>
  <si>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</si>
  <si>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</si>
  <si>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</si>
  <si>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</si>
  <si>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</si>
  <si>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</si>
  <si>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</si>
  <si>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</si>
  <si>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</si>
  <si>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</si>
  <si>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</si>
  <si>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</si>
  <si>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</si>
  <si>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</si>
  <si>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</si>
  <si>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</si>
  <si>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</si>
  <si>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</si>
  <si>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</si>
  <si>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</si>
  <si>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</si>
  <si>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</si>
  <si>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</si>
  <si>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</si>
  <si>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</si>
  <si>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</si>
  <si>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</si>
  <si>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</si>
  <si>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</si>
  <si>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</si>
  <si>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</si>
  <si>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</si>
  <si>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</si>
  <si>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</si>
  <si>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</si>
  <si>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</si>
  <si>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</si>
  <si>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</si>
  <si>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</si>
  <si>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</si>
  <si>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</si>
  <si>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</si>
  <si>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</si>
  <si>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</si>
  <si>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</si>
  <si>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</si>
  <si>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</si>
  <si>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</si>
  <si>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</si>
  <si>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</si>
  <si>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</si>
  <si>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</si>
  <si>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</si>
  <si>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</si>
  <si>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</si>
  <si>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</si>
  <si>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</si>
  <si>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</si>
  <si>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</si>
  <si>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</si>
  <si>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</si>
  <si>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</si>
  <si>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</si>
  <si>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</si>
  <si>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</si>
  <si>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</si>
  <si>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</si>
  <si>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</si>
  <si>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</si>
  <si>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</si>
  <si>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</si>
  <si>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</si>
  <si>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</si>
  <si>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</si>
  <si>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</si>
  <si>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</si>
  <si>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</si>
  <si>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</si>
  <si>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</si>
  <si>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</si>
  <si>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</si>
  <si>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</si>
  <si>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</si>
  <si>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</si>
  <si>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</si>
  <si>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</si>
  <si>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</si>
  <si>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</si>
  <si>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</si>
  <si>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</si>
  <si>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</si>
  <si>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</si>
  <si>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</si>
  <si>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</si>
  <si>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</si>
  <si>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</si>
  <si>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</si>
  <si>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</si>
  <si>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</si>
  <si>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</si>
  <si>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</si>
  <si>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</si>
  <si>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</si>
  <si>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</si>
  <si>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</si>
  <si>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</si>
  <si>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</si>
  <si>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</si>
  <si>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</si>
  <si>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</si>
  <si>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</si>
  <si>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</si>
  <si>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</si>
  <si>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</si>
  <si>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</si>
  <si>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</si>
  <si>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</si>
  <si>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</si>
  <si>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</si>
  <si>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</si>
  <si>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</si>
  <si>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</si>
  <si>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</si>
  <si>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</si>
  <si>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</si>
  <si>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</si>
  <si>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</si>
  <si>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</si>
  <si>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</si>
  <si>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</si>
  <si>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</si>
  <si>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</si>
  <si>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</si>
  <si>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</si>
  <si>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</si>
  <si>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</si>
  <si>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</si>
  <si>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</si>
  <si>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</si>
  <si>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</si>
  <si>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</si>
  <si>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</si>
  <si>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</si>
  <si>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</si>
  <si>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</si>
  <si>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</si>
  <si>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</si>
  <si>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</si>
  <si>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</si>
  <si>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</si>
  <si>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</si>
  <si>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</si>
  <si>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</si>
  <si>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</si>
  <si>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</si>
  <si>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</si>
  <si>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</si>
  <si>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</si>
  <si>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</si>
  <si>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</si>
  <si>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</si>
  <si>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</si>
  <si>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</si>
  <si>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</si>
  <si>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</si>
  <si>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</si>
  <si>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</si>
  <si>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</si>
  <si>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</si>
  <si>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</si>
  <si>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</si>
  <si>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</si>
  <si>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</si>
  <si>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</si>
  <si>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</si>
  <si>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</si>
  <si>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</si>
  <si>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</si>
  <si>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</si>
  <si>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</si>
  <si>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</si>
  <si>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</si>
  <si>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</si>
  <si>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</si>
  <si>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</si>
  <si>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</si>
  <si>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</si>
  <si>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</si>
  <si>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</si>
  <si>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</si>
  <si>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</si>
  <si>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</si>
  <si>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</si>
  <si>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</si>
  <si>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</si>
  <si>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</si>
  <si>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</si>
  <si>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</si>
  <si>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</si>
  <si>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</si>
  <si>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</si>
  <si>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</si>
  <si>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</si>
  <si>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</si>
  <si>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</si>
  <si>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</si>
  <si>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</si>
  <si>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</si>
  <si>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</si>
  <si>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</si>
  <si>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</si>
  <si>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</si>
  <si>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</si>
  <si>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</si>
  <si>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</si>
  <si>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</si>
  <si>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</si>
  <si>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</si>
  <si>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</si>
  <si>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</si>
  <si>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</si>
  <si>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</si>
  <si>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</si>
  <si>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</si>
  <si>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</si>
  <si>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</si>
  <si>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</si>
  <si>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</si>
  <si>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</si>
  <si>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</si>
  <si>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</si>
  <si>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</si>
  <si>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</si>
  <si>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</si>
  <si>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</si>
  <si>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</si>
  <si>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</si>
  <si>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</si>
  <si>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</si>
  <si>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</si>
  <si>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</si>
  <si>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</si>
  <si>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</si>
  <si>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</si>
  <si>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</si>
  <si>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</si>
  <si>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</si>
  <si>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</si>
  <si>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</si>
  <si>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</si>
  <si>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</si>
  <si>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</si>
  <si>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</si>
  <si>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</si>
  <si>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</si>
  <si>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</si>
  <si>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</si>
  <si>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</si>
  <si>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</si>
  <si>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</si>
  <si>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</si>
  <si>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</si>
  <si>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</si>
  <si>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</si>
  <si>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</si>
  <si>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</si>
  <si>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</si>
  <si>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</si>
  <si>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</si>
  <si>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</si>
  <si>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</si>
  <si>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</si>
  <si>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</si>
  <si>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</si>
  <si>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</si>
  <si>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</si>
  <si>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</si>
  <si>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</si>
  <si>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</si>
  <si>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</si>
  <si>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</si>
  <si>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</si>
  <si>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</si>
  <si>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</si>
  <si>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</si>
  <si>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</si>
  <si>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</si>
  <si>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</si>
  <si>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</si>
  <si>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</si>
  <si>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</si>
  <si>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</si>
  <si>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</si>
  <si>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</si>
  <si>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</si>
  <si>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</si>
  <si>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</si>
  <si>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</si>
  <si>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</si>
  <si>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</si>
  <si>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</si>
  <si>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</si>
  <si>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</si>
  <si>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</si>
  <si>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</si>
  <si>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</si>
  <si>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</si>
  <si>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</si>
  <si>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</si>
  <si>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</si>
  <si>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</si>
  <si>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</si>
  <si>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</si>
  <si>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</si>
  <si>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</si>
  <si>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</si>
  <si>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</si>
  <si>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</si>
  <si>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</si>
  <si>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</si>
  <si>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</si>
  <si>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</si>
  <si>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</si>
  <si>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</si>
  <si>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</si>
  <si>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</si>
  <si>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</si>
  <si>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</si>
  <si>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</si>
  <si>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</si>
  <si>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</si>
  <si>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</si>
  <si>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</si>
  <si>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</si>
  <si>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</si>
  <si>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</si>
  <si>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</si>
  <si>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</si>
  <si>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</si>
  <si>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</si>
  <si>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</si>
  <si>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</si>
  <si>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</si>
  <si>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</si>
  <si>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</si>
  <si>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</si>
  <si>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</si>
  <si>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</si>
  <si>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</si>
  <si>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</si>
  <si>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</si>
  <si>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</si>
  <si>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</si>
  <si>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</si>
  <si>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</si>
  <si>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</si>
  <si>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</si>
  <si>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</si>
  <si>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</si>
  <si>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</si>
  <si>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</si>
  <si>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</si>
  <si>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</si>
  <si>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</si>
  <si>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</si>
  <si>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</si>
  <si>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</si>
  <si>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</si>
  <si>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</si>
  <si>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</si>
  <si>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</si>
  <si>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</si>
  <si>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</si>
  <si>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</si>
  <si>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</si>
  <si>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</si>
  <si>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</si>
  <si>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</si>
  <si>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</si>
  <si>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</si>
  <si>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</si>
  <si>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</si>
  <si>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</si>
  <si>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</si>
  <si>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</si>
  <si>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</si>
  <si>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</si>
  <si>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</si>
  <si>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</si>
  <si>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</si>
  <si>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</si>
  <si>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</si>
  <si>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</si>
  <si>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</si>
  <si>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</si>
  <si>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</si>
  <si>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</si>
  <si>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</si>
  <si>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</si>
  <si>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</si>
  <si>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</si>
  <si>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</si>
  <si>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</si>
  <si>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</si>
  <si>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</si>
  <si>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</si>
  <si>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</si>
  <si>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</si>
  <si>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</si>
  <si>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</si>
  <si>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</si>
  <si>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</si>
  <si>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</si>
  <si>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</si>
  <si>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</si>
  <si>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</si>
  <si>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</si>
  <si>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</si>
  <si>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</si>
  <si>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</si>
  <si>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</si>
  <si>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</si>
  <si>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</si>
  <si>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</si>
  <si>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</si>
  <si>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</si>
  <si>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</si>
  <si>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</si>
  <si>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</si>
  <si>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</si>
  <si>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</si>
  <si>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</si>
  <si>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</si>
  <si>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</si>
  <si>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</si>
  <si>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</si>
  <si>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</si>
  <si>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</si>
  <si>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</si>
  <si>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</si>
  <si>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</si>
  <si>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</si>
  <si>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</si>
  <si>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</si>
  <si>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</si>
  <si>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</si>
  <si>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</si>
  <si>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</si>
  <si>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</si>
  <si>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</si>
  <si>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</si>
  <si>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</si>
  <si>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</si>
  <si>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</si>
  <si>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</si>
  <si>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</si>
  <si>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</si>
  <si>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</si>
  <si>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</si>
  <si>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</si>
  <si>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</si>
  <si>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</si>
  <si>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</si>
  <si>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</si>
  <si>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</si>
  <si>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</si>
  <si>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</si>
  <si>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</si>
  <si>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</si>
  <si>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</si>
  <si>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</si>
  <si>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</si>
  <si>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</si>
  <si>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</si>
  <si>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</si>
  <si>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</si>
  <si>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</si>
  <si>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</si>
  <si>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</si>
  <si>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</si>
  <si>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</si>
  <si>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</si>
  <si>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</si>
  <si>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</si>
  <si>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</si>
  <si>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</si>
  <si>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</si>
  <si>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</si>
  <si>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</si>
  <si>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</si>
  <si>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</si>
  <si>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</si>
  <si>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</si>
  <si>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</si>
  <si>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</si>
  <si>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</si>
  <si>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</si>
  <si>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</si>
  <si>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</si>
  <si>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</si>
  <si>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</si>
  <si>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</si>
  <si>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</si>
  <si>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</si>
  <si>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</si>
  <si>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</si>
  <si>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</si>
  <si>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</si>
  <si>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</si>
  <si>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</si>
  <si>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</si>
  <si>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</si>
  <si>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</si>
  <si>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</si>
  <si>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</si>
  <si>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</si>
  <si>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</si>
  <si>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</si>
  <si>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</si>
  <si>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</si>
  <si>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</si>
  <si>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</si>
  <si>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</si>
  <si>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</si>
  <si>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</si>
  <si>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</si>
  <si>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</si>
  <si>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</si>
  <si>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</si>
  <si>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</si>
  <si>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</si>
  <si>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</si>
  <si>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</si>
  <si>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</si>
  <si>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</si>
  <si>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</si>
  <si>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</si>
  <si>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</si>
  <si>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</si>
  <si>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</si>
  <si>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</si>
  <si>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</si>
  <si>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</si>
  <si>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</si>
  <si>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</si>
  <si>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</si>
  <si>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</si>
  <si>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</si>
  <si>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</si>
  <si>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</si>
  <si>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</si>
  <si>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</si>
  <si>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</si>
  <si>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</si>
  <si>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</si>
  <si>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</si>
  <si>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</si>
  <si>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</si>
  <si>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</si>
  <si>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</si>
  <si>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</si>
  <si>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</si>
  <si>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</si>
  <si>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</si>
  <si>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</si>
  <si>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</si>
  <si>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</si>
  <si>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</si>
  <si>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</si>
  <si>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</si>
  <si>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</si>
  <si>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</si>
  <si>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</si>
  <si>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</si>
  <si>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</si>
  <si>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</si>
  <si>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</si>
  <si>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</si>
  <si>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</si>
  <si>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</si>
  <si>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</si>
  <si>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</si>
  <si>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</si>
  <si>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</si>
  <si>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</si>
  <si>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</si>
  <si>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</si>
  <si>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</si>
  <si>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</si>
  <si>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</si>
  <si>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</si>
  <si>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</si>
  <si>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</si>
  <si>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</si>
  <si>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</si>
  <si>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</si>
  <si>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</si>
  <si>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</si>
  <si>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</si>
  <si>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</si>
  <si>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</si>
  <si>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</si>
  <si>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</si>
  <si>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</si>
  <si>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</si>
  <si>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</si>
  <si>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</si>
  <si>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</si>
  <si>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</si>
  <si>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</si>
  <si>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</si>
  <si>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</si>
  <si>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</si>
  <si>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</si>
  <si>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</si>
  <si>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</si>
  <si>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</si>
  <si>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</si>
  <si>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</si>
  <si>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</si>
  <si>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</si>
  <si>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</si>
  <si>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</si>
  <si>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</si>
  <si>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</si>
  <si>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</si>
  <si>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</si>
  <si>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</si>
  <si>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</si>
  <si>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</si>
  <si>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</si>
  <si>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</si>
  <si>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</si>
  <si>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</si>
  <si>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</si>
  <si>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</si>
  <si>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</si>
  <si>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</si>
  <si>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</si>
  <si>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</si>
  <si>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</si>
  <si>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</si>
  <si>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</si>
  <si>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</si>
  <si>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</si>
  <si>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</si>
  <si>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</si>
  <si>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</si>
  <si>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</si>
  <si>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</si>
  <si>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</si>
  <si>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</si>
  <si>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</si>
  <si>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</si>
  <si>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</si>
  <si>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</si>
  <si>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</si>
  <si>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</si>
  <si>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</si>
  <si>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</si>
  <si>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</si>
  <si>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</si>
  <si>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</si>
  <si>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</si>
  <si>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</si>
  <si>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</si>
  <si>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</si>
  <si>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</si>
  <si>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</si>
  <si>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</si>
  <si>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</si>
  <si>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</si>
  <si>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</si>
  <si>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</si>
  <si>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</si>
  <si>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</si>
  <si>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</si>
  <si>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</si>
  <si>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</si>
  <si>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</si>
  <si>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</si>
  <si>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</si>
  <si>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</si>
  <si>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</si>
  <si>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</si>
  <si>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</si>
  <si>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</si>
  <si>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</si>
  <si>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</si>
  <si>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</si>
  <si>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</si>
  <si>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</si>
  <si>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</si>
  <si>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</si>
  <si>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</si>
  <si>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</si>
  <si>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</si>
  <si>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</si>
  <si>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</si>
  <si>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</si>
  <si>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</si>
  <si>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</si>
  <si>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</si>
  <si>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</si>
  <si>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</si>
  <si>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</si>
  <si>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</si>
  <si>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</si>
  <si>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</si>
  <si>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</si>
  <si>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</si>
  <si>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</si>
  <si>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</si>
  <si>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</si>
  <si>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</si>
  <si>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</si>
  <si>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</si>
  <si>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</si>
  <si>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</si>
  <si>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</si>
  <si>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</si>
  <si>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</si>
  <si>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</si>
  <si>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</si>
  <si>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</si>
  <si>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</si>
  <si>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</si>
  <si>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</si>
  <si>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</si>
  <si>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</si>
  <si>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</si>
  <si>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</si>
  <si>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</si>
  <si>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</si>
  <si>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</si>
  <si>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</si>
  <si>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</si>
  <si>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</si>
  <si>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</si>
  <si>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</si>
  <si>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</si>
  <si>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</si>
  <si>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</si>
  <si>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</si>
  <si>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</si>
  <si>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</si>
  <si>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</si>
  <si>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</si>
  <si>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</si>
  <si>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</si>
  <si>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</si>
  <si>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</si>
  <si>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</si>
  <si>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</si>
  <si>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</si>
  <si>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</si>
  <si>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</si>
  <si>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</si>
  <si>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</si>
  <si>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</si>
  <si>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</si>
  <si>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</si>
  <si>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</si>
  <si>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</si>
  <si>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</si>
  <si>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</si>
  <si>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</si>
  <si>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</si>
  <si>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</si>
  <si>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</si>
  <si>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</si>
  <si>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</si>
  <si>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</si>
  <si>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</si>
  <si>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</si>
  <si>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</si>
  <si>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</si>
  <si>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</si>
  <si>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</si>
  <si>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</si>
  <si>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</si>
  <si>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</si>
  <si>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</si>
  <si>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</si>
  <si>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</si>
  <si>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</si>
  <si>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</si>
  <si>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</si>
  <si>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</si>
  <si>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</si>
  <si>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</si>
  <si>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</si>
  <si>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</si>
  <si>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</si>
  <si>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</si>
  <si>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</si>
  <si>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</si>
  <si>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</si>
  <si>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</si>
  <si>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</si>
  <si>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</si>
  <si>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</si>
  <si>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</si>
  <si>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</si>
  <si>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</si>
  <si>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</si>
  <si>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</si>
  <si>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</si>
  <si>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</si>
  <si>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</si>
  <si>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</si>
  <si>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</si>
  <si>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</si>
  <si>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</si>
  <si>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</si>
  <si>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</si>
  <si>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</si>
  <si>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</si>
  <si>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</si>
  <si>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</si>
  <si>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</si>
  <si>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</si>
  <si>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</si>
  <si>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</si>
  <si>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</si>
  <si>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</si>
  <si>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</si>
  <si>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</si>
  <si>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</si>
  <si>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</si>
  <si>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</si>
  <si>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</si>
  <si>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</si>
  <si>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</si>
  <si>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</si>
  <si>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</si>
  <si>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</si>
  <si>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</si>
  <si>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</si>
  <si>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</si>
  <si>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</si>
  <si>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</si>
  <si>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</si>
  <si>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</si>
  <si>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</si>
  <si>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</si>
  <si>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</si>
  <si>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</si>
  <si>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</si>
  <si>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</si>
  <si>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</si>
  <si>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</si>
  <si>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</si>
  <si>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</si>
  <si>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</si>
  <si>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</si>
  <si>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</si>
  <si>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</si>
  <si>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</si>
  <si>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</si>
  <si>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</si>
  <si>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</si>
  <si>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</si>
  <si>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</si>
  <si>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</si>
  <si>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</si>
  <si>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</si>
  <si>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</si>
  <si>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</si>
  <si>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</si>
  <si>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</si>
  <si>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</si>
  <si>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</si>
  <si>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</si>
  <si>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</si>
  <si>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</si>
  <si>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</si>
  <si>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</si>
  <si>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</si>
  <si>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</si>
  <si>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</si>
  <si>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</si>
  <si>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</si>
  <si>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</si>
  <si>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</si>
  <si>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</si>
  <si>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</si>
  <si>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</si>
  <si>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</si>
  <si>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</si>
  <si>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</si>
  <si>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</si>
  <si>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</si>
  <si>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</si>
  <si>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</si>
  <si>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</si>
  <si>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</si>
  <si>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</si>
  <si>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</si>
  <si>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</si>
  <si>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</si>
  <si>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</si>
  <si>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</si>
  <si>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</si>
  <si>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</si>
  <si>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</si>
  <si>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</si>
  <si>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</si>
  <si>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</si>
  <si>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</si>
  <si>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</si>
  <si>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</si>
  <si>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</si>
  <si>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</si>
  <si>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</si>
  <si>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</si>
  <si>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</si>
  <si>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</si>
  <si>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</si>
  <si>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</si>
  <si>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</si>
  <si>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</si>
  <si>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</si>
  <si>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</si>
  <si>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</si>
  <si>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</si>
  <si>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</si>
  <si>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</si>
  <si>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</si>
  <si>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</si>
  <si>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</si>
  <si>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</si>
  <si>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</si>
  <si>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</si>
  <si>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</si>
  <si>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</si>
  <si>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</si>
  <si>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</si>
  <si>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</si>
  <si>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</si>
  <si>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</si>
  <si>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</si>
  <si>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</si>
  <si>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</si>
  <si>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</si>
  <si>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</si>
  <si>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</si>
  <si>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</si>
  <si>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</si>
  <si>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</si>
  <si>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</si>
  <si>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</si>
  <si>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</si>
  <si>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</si>
  <si>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</si>
  <si>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</si>
  <si>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</si>
  <si>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</si>
  <si>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</si>
  <si>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</si>
  <si>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</si>
  <si>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</si>
  <si>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</si>
  <si>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</si>
  <si>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</si>
  <si>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</si>
  <si>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</si>
  <si>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</si>
  <si>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</si>
  <si>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</si>
  <si>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</si>
  <si>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</si>
  <si>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</si>
  <si>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</si>
  <si>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</si>
  <si>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</si>
  <si>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</si>
  <si>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</si>
  <si>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</si>
  <si>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</si>
  <si>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</si>
  <si>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</si>
  <si>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</si>
  <si>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</si>
  <si>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</si>
  <si>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</si>
  <si>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</si>
  <si>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</si>
  <si>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</si>
  <si>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</si>
  <si>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</si>
  <si>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</si>
  <si>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</si>
  <si>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</si>
  <si>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</si>
  <si>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</si>
  <si>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</si>
  <si>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</si>
  <si>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</si>
  <si>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</si>
  <si>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</si>
  <si>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</si>
  <si>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</si>
  <si>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</si>
  <si>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</si>
  <si>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</si>
  <si>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</si>
  <si>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</si>
  <si>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</si>
  <si>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</si>
  <si>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</si>
  <si>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</si>
  <si>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</si>
  <si>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</si>
  <si>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</si>
  <si>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</si>
  <si>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</si>
  <si>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</si>
  <si>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</si>
  <si>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</si>
  <si>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</si>
  <si>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</si>
  <si>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</si>
  <si>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</si>
  <si>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</si>
  <si>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</si>
  <si>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</si>
  <si>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</si>
  <si>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</si>
  <si>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</si>
  <si>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</si>
  <si>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</si>
  <si>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</si>
  <si>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</si>
  <si>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</si>
  <si>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</si>
  <si>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</si>
  <si>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</si>
  <si>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</si>
  <si>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</si>
  <si>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</si>
  <si>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</si>
  <si>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</si>
  <si>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</si>
  <si>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</si>
  <si>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</si>
  <si>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</si>
  <si>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</si>
  <si>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</si>
  <si>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</si>
  <si>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</si>
  <si>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</si>
  <si>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</si>
  <si>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</si>
  <si>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</si>
  <si>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</si>
  <si>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</si>
  <si>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</si>
  <si>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</si>
  <si>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</si>
  <si>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</si>
  <si>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</si>
  <si>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</si>
  <si>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</si>
  <si>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</si>
  <si>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</si>
  <si>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</si>
  <si>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</si>
  <si>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</si>
  <si>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</si>
  <si>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</si>
  <si>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</si>
  <si>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</si>
  <si>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</si>
  <si>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</si>
  <si>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</si>
  <si>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</si>
  <si>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</si>
  <si>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</si>
  <si>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</si>
  <si>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</si>
  <si>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</si>
  <si>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</si>
  <si>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</si>
  <si>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</si>
  <si>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</si>
  <si>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</si>
  <si>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</si>
  <si>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</si>
  <si>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</si>
  <si>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</si>
  <si>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</si>
  <si>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</si>
  <si>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</si>
  <si>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</si>
  <si>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</si>
  <si>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</si>
  <si>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</si>
  <si>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</si>
  <si>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</si>
  <si>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</si>
  <si>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</si>
  <si>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</si>
  <si>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</si>
  <si>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</si>
  <si>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</si>
  <si>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</si>
  <si>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</si>
  <si>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</si>
  <si>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</si>
  <si>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</si>
  <si>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</si>
  <si>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</si>
  <si>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</si>
  <si>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</si>
  <si>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</si>
  <si>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</si>
  <si>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</si>
  <si>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</si>
  <si>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</si>
  <si>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</si>
  <si>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</si>
  <si>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</si>
  <si>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</si>
  <si>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</si>
  <si>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</si>
  <si>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</si>
  <si>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</si>
  <si>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</si>
  <si>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</si>
  <si>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</si>
  <si>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</si>
  <si>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</si>
  <si>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</si>
  <si>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</si>
  <si>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</si>
  <si>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</si>
  <si>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</si>
  <si>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</si>
  <si>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</si>
  <si>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</si>
  <si>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</si>
  <si>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</si>
  <si>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</si>
  <si>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</si>
  <si>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</si>
  <si>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</si>
  <si>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</si>
  <si>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</si>
  <si>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</si>
  <si>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</si>
  <si>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</si>
  <si>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</si>
  <si>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</si>
  <si>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</si>
  <si>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</si>
  <si>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</si>
  <si>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</si>
  <si>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</si>
  <si>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</si>
  <si>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</si>
  <si>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</si>
  <si>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</si>
  <si>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</si>
  <si>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</si>
  <si>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</si>
  <si>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</si>
  <si>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</si>
  <si>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</si>
  <si>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</si>
  <si>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</si>
  <si>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</si>
  <si>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</si>
  <si>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</si>
  <si>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</si>
  <si>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</si>
  <si>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</si>
  <si>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</si>
  <si>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</si>
  <si>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</si>
  <si>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</si>
  <si>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</si>
  <si>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</si>
  <si>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</si>
  <si>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</si>
  <si>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</si>
  <si>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</si>
  <si>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</si>
  <si>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</si>
  <si>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</si>
  <si>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</si>
  <si>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</si>
  <si>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</si>
  <si>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</si>
  <si>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</si>
  <si>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</si>
  <si>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</si>
  <si>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</si>
  <si>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</si>
  <si>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</si>
  <si>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</si>
  <si>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</si>
  <si>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</si>
  <si>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</si>
  <si>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</si>
  <si>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</si>
  <si>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</si>
  <si>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</si>
  <si>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</si>
  <si>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</si>
  <si>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</si>
  <si>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</si>
  <si>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</si>
  <si>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</si>
  <si>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</si>
  <si>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</si>
  <si>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</si>
  <si>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</si>
  <si>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</si>
  <si>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</si>
  <si>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</si>
  <si>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</si>
  <si>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</si>
  <si>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</si>
  <si>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</si>
  <si>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</si>
  <si>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</si>
  <si>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</si>
  <si>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</si>
  <si>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</si>
  <si>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</si>
  <si>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</si>
  <si>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</si>
  <si>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</si>
  <si>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</si>
  <si>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</si>
  <si>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</si>
  <si>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</si>
  <si>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</si>
  <si>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</si>
  <si>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</si>
  <si>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</si>
  <si>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</si>
  <si>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</si>
  <si>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</si>
  <si>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</si>
  <si>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</si>
  <si>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</si>
  <si>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</si>
  <si>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</si>
  <si>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</si>
  <si>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</si>
  <si>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</si>
  <si>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</si>
  <si>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</si>
  <si>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</si>
  <si>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</si>
  <si>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</si>
  <si>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</si>
  <si>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</si>
  <si>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</si>
  <si>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</si>
  <si>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</si>
  <si>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</si>
  <si>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</si>
  <si>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</si>
  <si>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</si>
  <si>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</si>
  <si>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</si>
  <si>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</si>
  <si>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</si>
  <si>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</si>
  <si>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</si>
  <si>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</si>
  <si>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</si>
  <si>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</si>
  <si>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</si>
  <si>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</si>
  <si>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</si>
  <si>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</si>
  <si>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</si>
  <si>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</si>
  <si>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</si>
  <si>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</si>
  <si>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</si>
  <si>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</si>
  <si>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</si>
  <si>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</si>
  <si>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</si>
  <si>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</si>
  <si>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</si>
  <si>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</si>
  <si>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</si>
  <si>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</si>
  <si>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</si>
  <si>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</si>
  <si>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</si>
  <si>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</si>
  <si>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</si>
  <si>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</si>
  <si>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</si>
  <si>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</si>
  <si>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</si>
  <si>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</si>
  <si>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</si>
  <si>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</si>
  <si>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</si>
  <si>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</si>
  <si>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</si>
  <si>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</si>
  <si>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</si>
  <si>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</si>
  <si>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</si>
  <si>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</si>
  <si>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</si>
  <si>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</si>
  <si>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</si>
  <si>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</si>
  <si>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</si>
  <si>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</si>
  <si>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</si>
  <si>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</si>
  <si>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</si>
  <si>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</si>
  <si>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</si>
  <si>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</si>
  <si>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</si>
  <si>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</si>
  <si>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</si>
  <si>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</si>
  <si>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</si>
  <si>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</si>
  <si>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</si>
  <si>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</si>
  <si>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</si>
  <si>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</si>
  <si>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</si>
  <si>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</si>
  <si>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</si>
  <si>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</si>
  <si>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</si>
  <si>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</si>
  <si>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</si>
  <si>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</si>
  <si>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</si>
  <si>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</si>
  <si>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</si>
  <si>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</si>
  <si>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</si>
  <si>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</si>
  <si>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</si>
  <si>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</si>
  <si>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</si>
  <si>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</si>
  <si>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</si>
  <si>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</si>
  <si>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</si>
  <si>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</si>
  <si>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</si>
  <si>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</si>
  <si>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</si>
  <si>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</si>
  <si>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</si>
  <si>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</si>
  <si>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</si>
  <si>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</si>
  <si>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</si>
  <si>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</si>
  <si>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</si>
  <si>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</si>
  <si>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</si>
  <si>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</si>
  <si>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</si>
  <si>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</si>
  <si>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</si>
  <si>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</si>
  <si>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</si>
  <si>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</si>
  <si>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</si>
  <si>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</si>
  <si>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</si>
  <si>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</si>
  <si>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</si>
  <si>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</si>
  <si>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</si>
  <si>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</si>
  <si>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</si>
  <si>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</si>
  <si>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</si>
  <si>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</si>
  <si>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</si>
  <si>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</si>
  <si>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</si>
  <si>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</si>
  <si>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</si>
  <si>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</si>
  <si>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</si>
  <si>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</si>
  <si>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</si>
  <si>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</si>
  <si>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</si>
  <si>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</si>
  <si>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</si>
  <si>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</si>
  <si>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</si>
  <si>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</si>
  <si>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</si>
  <si>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</si>
  <si>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</si>
  <si>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</si>
  <si>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</si>
  <si>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</si>
  <si>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</si>
  <si>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</si>
  <si>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</si>
  <si>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</si>
  <si>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</si>
  <si>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</si>
  <si>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</si>
  <si>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</si>
  <si>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</si>
  <si>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</si>
  <si>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</si>
  <si>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</si>
  <si>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</si>
  <si>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</si>
  <si>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</si>
  <si>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</si>
  <si>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</si>
  <si>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</si>
  <si>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</si>
  <si>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</si>
  <si>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</si>
  <si>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</si>
  <si>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</si>
  <si>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</si>
  <si>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</si>
  <si>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</si>
  <si>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</si>
  <si>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</si>
  <si>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</si>
  <si>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</si>
  <si>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</si>
  <si>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</si>
  <si>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</si>
  <si>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</si>
  <si>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</si>
  <si>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</si>
  <si>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</si>
  <si>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</si>
  <si>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</si>
  <si>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</si>
  <si>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</si>
  <si>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</si>
  <si>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</si>
  <si>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</si>
  <si>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</si>
  <si>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</si>
  <si>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</si>
  <si>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</si>
  <si>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</si>
  <si>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</si>
  <si>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</si>
  <si>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</si>
  <si>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</si>
  <si>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</si>
  <si>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</si>
  <si>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</si>
  <si>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</si>
  <si>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</si>
  <si>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</si>
  <si>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</si>
  <si>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</si>
  <si>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</si>
  <si>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</si>
  <si>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</si>
  <si>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</si>
  <si>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</si>
  <si>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</si>
  <si>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</si>
  <si>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</si>
  <si>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</si>
  <si>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</si>
  <si>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</si>
  <si>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</si>
  <si>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</si>
  <si>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</si>
  <si>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</si>
  <si>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</si>
  <si>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</si>
  <si>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</si>
  <si>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</si>
  <si>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</si>
  <si>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</si>
  <si>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</si>
  <si>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</si>
  <si>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</si>
  <si>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</si>
  <si>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</si>
  <si>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</si>
  <si>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</si>
  <si>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</si>
  <si>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</si>
  <si>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</si>
  <si>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</si>
  <si>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</si>
  <si>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</si>
  <si>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</si>
  <si>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</si>
  <si>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</si>
  <si>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</si>
  <si>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</si>
  <si>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</si>
  <si>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</si>
  <si>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</si>
  <si>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</si>
  <si>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</si>
  <si>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</si>
  <si>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</si>
  <si>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</si>
  <si>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</si>
  <si>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</si>
  <si>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</si>
  <si>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</si>
  <si>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</si>
  <si>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</si>
  <si>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</si>
  <si>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</si>
  <si>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</si>
  <si>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</si>
  <si>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</si>
  <si>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</si>
  <si>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</si>
  <si>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</si>
  <si>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</si>
  <si>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</si>
  <si>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</si>
  <si>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</si>
  <si>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</si>
  <si>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</si>
  <si>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</si>
  <si>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</si>
  <si>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</si>
  <si>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</si>
  <si>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</si>
  <si>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</si>
  <si>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</si>
  <si>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</si>
  <si>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</si>
  <si>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</si>
  <si>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</si>
  <si>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</si>
  <si>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</si>
  <si>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</si>
  <si>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</si>
  <si>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</si>
  <si>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</si>
  <si>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</si>
  <si>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</si>
  <si>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</si>
  <si>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</si>
  <si>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</si>
  <si>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</si>
  <si>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</si>
  <si>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</si>
  <si>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</si>
  <si>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</si>
  <si>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</si>
  <si>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</si>
  <si>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</si>
  <si>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</si>
  <si>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</si>
  <si>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</si>
  <si>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</si>
  <si>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</si>
  <si>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</si>
  <si>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</si>
  <si>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</si>
  <si>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</si>
  <si>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</si>
  <si>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</si>
  <si>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</si>
  <si>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</si>
  <si>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</si>
  <si>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</si>
  <si>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</si>
  <si>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</si>
  <si>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</si>
  <si>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</si>
  <si>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</si>
  <si>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</si>
  <si>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</si>
  <si>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</si>
  <si>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</si>
  <si>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</si>
  <si>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</si>
  <si>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</si>
  <si>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</si>
  <si>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</si>
  <si>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</si>
  <si>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</si>
  <si>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</si>
  <si>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</si>
  <si>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</si>
  <si>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</si>
  <si>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</si>
  <si>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</si>
  <si>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</si>
  <si>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</si>
  <si>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</si>
  <si>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</si>
  <si>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</si>
  <si>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</si>
  <si>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</si>
  <si>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</si>
  <si>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</si>
  <si>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</si>
  <si>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</si>
  <si>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</si>
  <si>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</si>
  <si>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</si>
  <si>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</si>
  <si>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</si>
  <si>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</si>
  <si>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</si>
  <si>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</si>
  <si>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</si>
  <si>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</si>
  <si>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</si>
  <si>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</si>
  <si>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</si>
  <si>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</si>
  <si>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</si>
  <si>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</si>
  <si>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</si>
  <si>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</si>
  <si>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</si>
  <si>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</si>
  <si>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</si>
  <si>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</si>
  <si>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</si>
  <si>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</si>
  <si>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</si>
  <si>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</si>
  <si>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</si>
  <si>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</si>
  <si>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</si>
  <si>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</si>
  <si>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</si>
  <si>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</si>
  <si>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</si>
  <si>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</si>
  <si>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</si>
  <si>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</si>
  <si>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</si>
  <si>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</si>
  <si>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</si>
  <si>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</si>
  <si>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</si>
  <si>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</si>
  <si>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</si>
  <si>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</si>
  <si>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</si>
  <si>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</si>
  <si>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</si>
  <si>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</si>
  <si>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</si>
  <si>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</si>
  <si>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</si>
  <si>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</si>
  <si>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</si>
  <si>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</si>
  <si>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</si>
  <si>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</si>
  <si>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</si>
  <si>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</si>
  <si>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</si>
  <si>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</si>
  <si>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</si>
  <si>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</si>
  <si>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</si>
  <si>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</si>
  <si>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</si>
  <si>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</si>
  <si>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</si>
  <si>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</si>
  <si>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</si>
  <si>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</si>
  <si>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</si>
  <si>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</si>
  <si>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</si>
  <si>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</si>
  <si>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</si>
  <si>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</si>
  <si>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</si>
  <si>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</si>
  <si>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</si>
  <si>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</si>
  <si>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</si>
  <si>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</si>
  <si>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</si>
  <si>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</si>
  <si>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</si>
  <si>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</si>
  <si>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</si>
  <si>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</si>
  <si>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</si>
  <si>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</si>
  <si>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</si>
  <si>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</si>
  <si>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</si>
  <si>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</si>
  <si>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</si>
  <si>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</si>
  <si>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</si>
  <si>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</si>
  <si>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</si>
  <si>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</si>
  <si>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</si>
  <si>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</si>
  <si>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</si>
  <si>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</si>
  <si>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</si>
  <si>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</si>
  <si>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</si>
  <si>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</si>
  <si>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</si>
  <si>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</si>
  <si>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</si>
  <si>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</si>
  <si>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</si>
  <si>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</si>
  <si>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</si>
  <si>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</si>
  <si>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</si>
  <si>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</si>
  <si>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</si>
  <si>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</si>
  <si>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</si>
  <si>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</si>
  <si>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</si>
  <si>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</si>
  <si>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</si>
  <si>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</si>
  <si>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</si>
  <si>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</si>
  <si>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</si>
  <si>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</si>
  <si>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</si>
  <si>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</si>
  <si>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</si>
  <si>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</si>
  <si>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</si>
  <si>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</si>
  <si>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</si>
  <si>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</si>
  <si>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</si>
  <si>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</si>
  <si>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</si>
  <si>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</si>
  <si>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</si>
  <si>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</si>
  <si>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</si>
  <si>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</si>
  <si>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</si>
  <si>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</si>
  <si>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</si>
  <si>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</si>
  <si>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</si>
  <si>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</si>
  <si>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</si>
  <si>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</si>
  <si>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</si>
  <si>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</si>
  <si>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</si>
  <si>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</si>
  <si>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</si>
  <si>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</si>
  <si>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</si>
  <si>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</si>
  <si>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</si>
  <si>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</si>
  <si>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</si>
  <si>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</si>
  <si>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</si>
  <si>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</si>
  <si>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</si>
  <si>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</si>
  <si>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</si>
  <si>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</si>
  <si>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</si>
  <si>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</si>
  <si>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</si>
  <si>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</si>
  <si>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</si>
  <si>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</si>
  <si>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</si>
  <si>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</si>
  <si>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</si>
  <si>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</si>
  <si>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</si>
  <si>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</si>
  <si>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</si>
  <si>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</si>
  <si>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</si>
  <si>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</si>
  <si>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</si>
  <si>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</si>
  <si>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</si>
  <si>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</si>
  <si>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</si>
  <si>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</si>
  <si>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</si>
  <si>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</si>
  <si>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</si>
  <si>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</si>
  <si>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</si>
  <si>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</si>
  <si>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</si>
  <si>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</si>
  <si>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</si>
  <si>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</si>
  <si>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</si>
  <si>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</si>
  <si>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</si>
  <si>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</si>
  <si>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</si>
  <si>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</si>
  <si>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</si>
  <si>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</si>
  <si>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</si>
  <si>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</si>
  <si>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</si>
  <si>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</si>
  <si>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</si>
  <si>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</si>
  <si>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</si>
  <si>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</si>
  <si>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</si>
  <si>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</si>
  <si>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</si>
  <si>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</si>
  <si>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</si>
  <si>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</si>
  <si>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</si>
  <si>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</si>
  <si>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</si>
  <si>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</si>
  <si>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</si>
  <si>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</si>
  <si>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</si>
  <si>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</si>
  <si>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</si>
  <si>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</si>
  <si>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</si>
  <si>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</si>
  <si>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</si>
  <si>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</si>
  <si>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</si>
  <si>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</si>
  <si>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</si>
  <si>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</si>
  <si>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</si>
  <si>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</si>
  <si>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</si>
  <si>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</si>
  <si>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</si>
  <si>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</si>
  <si>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</si>
  <si>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</si>
  <si>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</si>
  <si>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</si>
  <si>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</si>
  <si>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</si>
  <si>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</si>
  <si>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</si>
  <si>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</si>
  <si>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</si>
  <si>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</si>
  <si>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</si>
  <si>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</si>
  <si>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</si>
  <si>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</si>
  <si>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</si>
  <si>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</si>
  <si>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</si>
  <si>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</si>
  <si>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</si>
  <si>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</si>
  <si>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</si>
  <si>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</si>
  <si>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</si>
  <si>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</si>
  <si>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</si>
  <si>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</si>
  <si>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</si>
  <si>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</si>
  <si>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</si>
  <si>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</si>
  <si>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</si>
  <si>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</si>
  <si>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</si>
  <si>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</si>
  <si>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</si>
  <si>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</si>
  <si>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</si>
  <si>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</si>
  <si>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</si>
  <si>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</si>
  <si>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</si>
  <si>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</si>
  <si>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</si>
  <si>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</si>
  <si>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</si>
  <si>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</si>
  <si>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</si>
  <si>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</si>
  <si>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</si>
  <si>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</si>
  <si>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</si>
  <si>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</si>
  <si>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</si>
  <si>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</si>
  <si>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</si>
  <si>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</si>
  <si>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</si>
  <si>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</si>
  <si>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</si>
  <si>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</si>
  <si>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</si>
  <si>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</si>
  <si>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</si>
  <si>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</si>
  <si>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</si>
  <si>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</si>
  <si>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</si>
  <si>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</si>
  <si>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</si>
  <si>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</si>
  <si>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</si>
  <si>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</si>
  <si>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</si>
  <si>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</si>
  <si>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</si>
  <si>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</si>
  <si>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</si>
  <si>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</si>
  <si>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</si>
  <si>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</si>
  <si>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</si>
  <si>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</si>
  <si>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</si>
  <si>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</si>
  <si>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</si>
  <si>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</si>
  <si>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</si>
  <si>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</si>
  <si>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</si>
  <si>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</si>
  <si>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</si>
  <si>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</si>
  <si>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</si>
  <si>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</si>
  <si>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</si>
  <si>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</si>
  <si>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</si>
  <si>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</si>
  <si>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</si>
  <si>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</si>
  <si>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</si>
  <si>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</si>
  <si>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</si>
  <si>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</si>
  <si>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</si>
  <si>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</si>
  <si>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</si>
  <si>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</si>
  <si>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</si>
  <si>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</si>
  <si>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</si>
  <si>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</si>
  <si>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</si>
  <si>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</si>
  <si>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</si>
  <si>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</si>
  <si>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</si>
  <si>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</si>
  <si>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</si>
  <si>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</si>
  <si>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</si>
  <si>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</si>
  <si>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</si>
  <si>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</si>
  <si>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</si>
  <si>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</si>
  <si>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</si>
  <si>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</si>
  <si>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</si>
  <si>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</si>
  <si>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</si>
  <si>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</si>
  <si>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</si>
  <si>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</si>
  <si>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</si>
  <si>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</si>
  <si>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</si>
  <si>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</si>
  <si>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</si>
  <si>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</si>
  <si>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</si>
  <si>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</si>
  <si>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</si>
  <si>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</si>
  <si>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</si>
  <si>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</si>
  <si>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</si>
  <si>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</si>
  <si>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</si>
  <si>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</si>
  <si>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</si>
  <si>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</si>
  <si>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</si>
  <si>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</si>
  <si>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</si>
  <si>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</si>
  <si>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</si>
  <si>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</si>
  <si>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</si>
  <si>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</si>
  <si>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</si>
  <si>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</si>
  <si>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</si>
  <si>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</si>
  <si>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</si>
  <si>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</si>
  <si>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</si>
  <si>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</si>
  <si>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</si>
  <si>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</si>
  <si>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</si>
  <si>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</si>
  <si>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</si>
  <si>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</si>
  <si>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</si>
  <si>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</si>
  <si>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</si>
  <si>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</si>
  <si>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</si>
  <si>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</si>
  <si>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</si>
  <si>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</si>
  <si>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</si>
  <si>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</si>
  <si>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</si>
  <si>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</si>
  <si>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</si>
  <si>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</si>
  <si>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</si>
  <si>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</si>
  <si>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</si>
  <si>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</si>
  <si>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</si>
  <si>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</si>
  <si>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</si>
  <si>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</si>
  <si>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</si>
  <si>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</si>
  <si>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</si>
  <si>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</si>
  <si>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</si>
  <si>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</si>
  <si>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</si>
  <si>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</si>
  <si>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</si>
  <si>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</si>
  <si>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</si>
  <si>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</si>
  <si>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</si>
  <si>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</si>
  <si>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</si>
  <si>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</si>
  <si>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</si>
  <si>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</si>
  <si>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</si>
  <si>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</si>
  <si>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</si>
  <si>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</si>
  <si>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</si>
  <si>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</si>
  <si>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</si>
  <si>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</si>
  <si>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</si>
  <si>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</si>
  <si>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</si>
  <si>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</si>
  <si>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</si>
  <si>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</si>
  <si>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</si>
  <si>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</si>
  <si>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</si>
  <si>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</si>
  <si>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</si>
  <si>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</si>
  <si>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</si>
  <si>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</si>
  <si>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</si>
  <si>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</si>
  <si>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</si>
  <si>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</si>
  <si>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</si>
  <si>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</si>
  <si>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</si>
  <si>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</si>
  <si>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</si>
  <si>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</si>
  <si>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</si>
  <si>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</si>
  <si>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</si>
  <si>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</si>
  <si>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</si>
  <si>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</si>
  <si>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</si>
  <si>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</si>
  <si>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</si>
  <si>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</si>
  <si>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</si>
  <si>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</si>
  <si>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</si>
  <si>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</si>
  <si>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</si>
  <si>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</si>
  <si>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</si>
  <si>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</si>
  <si>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</si>
  <si>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</si>
  <si>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</si>
  <si>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</si>
  <si>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</si>
  <si>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</si>
  <si>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</si>
  <si>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</si>
  <si>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</si>
  <si>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</si>
  <si>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</si>
  <si>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</si>
  <si>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</si>
  <si>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</si>
  <si>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</si>
  <si>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</si>
  <si>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</si>
  <si>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</si>
  <si>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</si>
  <si>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</si>
  <si>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</si>
  <si>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</si>
  <si>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</si>
  <si>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</si>
  <si>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</si>
  <si>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</si>
  <si>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</si>
  <si>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</si>
  <si>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</si>
  <si>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</si>
  <si>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</si>
  <si>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</si>
  <si>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</si>
  <si>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</si>
  <si>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</si>
  <si>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</si>
  <si>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</si>
  <si>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</si>
  <si>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</si>
  <si>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</si>
  <si>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</si>
  <si>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</si>
  <si>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</si>
  <si>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</si>
  <si>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</si>
  <si>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</si>
  <si>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</si>
  <si>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</si>
  <si>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</si>
  <si>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</si>
  <si>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</si>
  <si>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</si>
  <si>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</si>
  <si>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</si>
  <si>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</si>
  <si>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</si>
  <si>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</si>
  <si>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</si>
  <si>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</si>
  <si>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</si>
  <si>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</si>
  <si>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</si>
  <si>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</si>
  <si>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</si>
  <si>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</si>
  <si>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</si>
  <si>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</si>
  <si>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</si>
  <si>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</si>
  <si>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</si>
  <si>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</si>
  <si>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</si>
  <si>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</si>
  <si>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</si>
  <si>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</si>
  <si>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</si>
  <si>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</si>
  <si>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</si>
  <si>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</si>
  <si>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</si>
  <si>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</si>
  <si>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</si>
  <si>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</si>
  <si>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</si>
  <si>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</si>
  <si>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</si>
  <si>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</si>
  <si>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</si>
  <si>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</si>
  <si>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</si>
  <si>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</si>
  <si>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</si>
  <si>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</si>
  <si>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</si>
  <si>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</si>
  <si>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</si>
  <si>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</si>
  <si>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</si>
  <si>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</si>
  <si>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</si>
  <si>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</si>
  <si>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</si>
  <si>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</si>
  <si>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</si>
  <si>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</si>
  <si>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</si>
  <si>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</si>
  <si>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</si>
  <si>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</si>
  <si>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</si>
  <si>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</si>
  <si>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</si>
  <si>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</si>
  <si>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</si>
  <si>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</si>
  <si>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</si>
  <si>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</si>
  <si>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</si>
  <si>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</si>
  <si>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</si>
  <si>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</si>
  <si>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</si>
  <si>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</si>
  <si>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</si>
  <si>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</si>
  <si>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</si>
  <si>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</si>
  <si>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</si>
  <si>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</si>
  <si>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</si>
  <si>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</si>
  <si>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</si>
  <si>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</si>
  <si>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</si>
  <si>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</si>
  <si>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</si>
  <si>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</si>
  <si>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</si>
  <si>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</si>
  <si>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</si>
  <si>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</si>
  <si>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</si>
  <si>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</si>
  <si>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</si>
  <si>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</si>
  <si>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</si>
  <si>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</si>
  <si>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</si>
  <si>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</si>
  <si>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</si>
  <si>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</si>
  <si>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</si>
  <si>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</si>
  <si>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</si>
  <si>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</si>
  <si>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</si>
  <si>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</si>
  <si>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</si>
  <si>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</si>
  <si>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</si>
  <si>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</si>
  <si>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</si>
  <si>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</si>
  <si>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</si>
  <si>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</si>
  <si>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</si>
  <si>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</si>
  <si>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</si>
  <si>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</si>
  <si>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</si>
  <si>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</si>
  <si>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</si>
  <si>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</si>
  <si>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</si>
  <si>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</si>
  <si>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</si>
  <si>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</si>
  <si>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</si>
  <si>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</si>
  <si>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</si>
  <si>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</si>
  <si>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</si>
  <si>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</si>
  <si>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</si>
  <si>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</si>
  <si>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</si>
  <si>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</si>
  <si>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</si>
  <si>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</si>
  <si>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</si>
  <si>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</si>
  <si>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</si>
  <si>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</si>
  <si>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</si>
  <si>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</si>
  <si>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</si>
  <si>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</si>
  <si>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</si>
  <si>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</si>
  <si>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</si>
  <si>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</si>
  <si>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</si>
  <si>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</si>
  <si>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</si>
  <si>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</si>
  <si>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</si>
  <si>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</si>
  <si>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</si>
  <si>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</si>
  <si>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</si>
  <si>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</si>
  <si>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</si>
  <si>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</si>
  <si>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</si>
  <si>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</si>
  <si>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</si>
  <si>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</si>
  <si>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</si>
  <si>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</si>
  <si>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</si>
  <si>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</si>
  <si>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</si>
  <si>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</si>
  <si>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</si>
  <si>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</si>
  <si>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</si>
  <si>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</si>
  <si>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</si>
  <si>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</si>
  <si>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</si>
  <si>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</si>
  <si>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</si>
  <si>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</si>
  <si>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</si>
  <si>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</si>
  <si>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</si>
  <si>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</si>
  <si>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</si>
  <si>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</si>
  <si>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</si>
  <si>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</si>
  <si>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</si>
  <si>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</si>
  <si>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</si>
  <si>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</si>
  <si>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</si>
  <si>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</si>
  <si>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</si>
  <si>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</si>
  <si>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</si>
  <si>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</si>
  <si>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</si>
  <si>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</si>
  <si>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</si>
  <si>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</si>
  <si>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</si>
  <si>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</si>
  <si>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</si>
  <si>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</si>
  <si>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</si>
  <si>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</si>
  <si>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</si>
  <si>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</si>
  <si>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</si>
  <si>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</si>
  <si>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</si>
  <si>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</si>
  <si>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</si>
  <si>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</si>
  <si>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</si>
  <si>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</si>
  <si>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</si>
  <si>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</si>
  <si>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</si>
  <si>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</si>
  <si>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</si>
  <si>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</si>
  <si>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</si>
  <si>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</si>
  <si>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</si>
  <si>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</si>
  <si>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</si>
  <si>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</si>
  <si>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</si>
  <si>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</si>
  <si>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</si>
  <si>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</si>
  <si>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</si>
  <si>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</si>
  <si>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</si>
  <si>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</si>
  <si>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</si>
  <si>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</si>
  <si>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</si>
  <si>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</si>
  <si>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</si>
  <si>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</si>
  <si>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</si>
  <si>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</si>
  <si>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</si>
  <si>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</si>
  <si>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</si>
  <si>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</si>
  <si>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</si>
  <si>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</si>
  <si>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</si>
  <si>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</si>
  <si>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</si>
  <si>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</si>
  <si>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</si>
  <si>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</si>
  <si>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</si>
  <si>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</si>
  <si>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</si>
  <si>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</si>
  <si>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</si>
  <si>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</si>
  <si>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</si>
  <si>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</si>
  <si>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</si>
  <si>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</si>
  <si>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</si>
  <si>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</si>
  <si>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</si>
  <si>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</si>
  <si>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</si>
  <si>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</si>
  <si>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</si>
  <si>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</si>
  <si>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</si>
  <si>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</si>
  <si>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</si>
  <si>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</si>
  <si>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</si>
  <si>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</si>
  <si>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</si>
  <si>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</si>
  <si>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</si>
  <si>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</si>
  <si>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</si>
  <si>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</si>
  <si>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</si>
  <si>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</si>
  <si>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</si>
  <si>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</si>
  <si>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</si>
  <si>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</si>
  <si>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</si>
  <si>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</si>
  <si>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</si>
  <si>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</si>
  <si>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</si>
  <si>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</si>
  <si>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</si>
  <si>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</si>
  <si>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</si>
  <si>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</si>
  <si>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</si>
  <si>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</si>
  <si>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</si>
  <si>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</si>
  <si>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</si>
  <si>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</si>
  <si>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</si>
  <si>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</si>
  <si>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</si>
  <si>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</si>
  <si>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</si>
  <si>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</si>
  <si>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</si>
  <si>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</si>
  <si>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</si>
  <si>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</si>
  <si>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</si>
  <si>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</si>
  <si>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</si>
  <si>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</si>
  <si>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</si>
  <si>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</si>
  <si>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</si>
  <si>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</si>
  <si>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</si>
  <si>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</si>
  <si>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</si>
  <si>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</si>
  <si>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</si>
  <si>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</si>
  <si>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</si>
  <si>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</si>
  <si>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</si>
  <si>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</si>
  <si>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</si>
  <si>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</si>
  <si>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</si>
  <si>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</si>
  <si>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</si>
  <si>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</si>
  <si>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</si>
  <si>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</si>
  <si>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</si>
  <si>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</si>
  <si>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</si>
  <si>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</si>
  <si>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</si>
  <si>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</si>
  <si>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</si>
  <si>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</si>
  <si>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</si>
  <si>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</si>
  <si>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</si>
  <si>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</si>
  <si>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</si>
  <si>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</si>
  <si>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</si>
  <si>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</si>
  <si>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</si>
  <si>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</si>
  <si>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</si>
  <si>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</si>
  <si>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</si>
  <si>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</si>
  <si>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</si>
  <si>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</si>
  <si>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</si>
  <si>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</si>
  <si>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</si>
  <si>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</si>
  <si>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</si>
  <si>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</si>
  <si>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</si>
  <si>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</si>
  <si>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</si>
  <si>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</si>
  <si>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</si>
  <si>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</si>
  <si>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</si>
  <si>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</si>
  <si>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</si>
  <si>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</si>
  <si>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</si>
  <si>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</si>
  <si>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</si>
  <si>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</si>
  <si>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</si>
  <si>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</si>
  <si>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</si>
  <si>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</si>
  <si>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</si>
  <si>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</si>
  <si>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</si>
  <si>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</si>
  <si>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</si>
  <si>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</si>
  <si>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</si>
  <si>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</si>
  <si>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</si>
  <si>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</si>
  <si>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</si>
  <si>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</si>
  <si>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</si>
  <si>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</si>
  <si>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</si>
  <si>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</si>
  <si>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</si>
  <si>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</si>
  <si>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</si>
  <si>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</si>
  <si>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</si>
  <si>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</si>
  <si>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</si>
  <si>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</si>
  <si>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</si>
  <si>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</si>
  <si>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</si>
  <si>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</si>
  <si>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</si>
  <si>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</si>
  <si>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</si>
  <si>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</si>
  <si>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</si>
  <si>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</si>
  <si>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</si>
  <si>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</si>
  <si>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</si>
  <si>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</si>
  <si>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</si>
  <si>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</si>
  <si>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</si>
  <si>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</si>
  <si>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</si>
  <si>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</si>
  <si>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</si>
  <si>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</si>
  <si>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</si>
  <si>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</si>
  <si>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</si>
  <si>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</si>
  <si>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</si>
  <si>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</si>
  <si>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</si>
  <si>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</si>
  <si>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</si>
  <si>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</si>
  <si>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</si>
  <si>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</si>
  <si>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</si>
  <si>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</si>
  <si>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</si>
  <si>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</si>
  <si>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</si>
  <si>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</si>
  <si>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</si>
  <si>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</si>
  <si>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</si>
  <si>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</si>
  <si>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</si>
  <si>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</si>
  <si>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</si>
  <si>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</si>
  <si>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</si>
  <si>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</si>
  <si>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</si>
  <si>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</si>
  <si>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</si>
  <si>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</si>
  <si>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</si>
  <si>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</si>
  <si>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</si>
  <si>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</si>
  <si>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</si>
  <si>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</si>
  <si>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</si>
  <si>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</si>
  <si>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</si>
  <si>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</si>
  <si>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</si>
  <si>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</si>
  <si>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</si>
  <si>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</si>
  <si>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</si>
  <si>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</si>
  <si>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</si>
  <si>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</si>
  <si>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</si>
  <si>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</si>
  <si>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</si>
  <si>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</si>
  <si>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</si>
  <si>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</si>
  <si>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</si>
  <si>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</si>
  <si>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</si>
  <si>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</si>
  <si>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</si>
  <si>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</si>
  <si>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</si>
  <si>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</si>
  <si>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</si>
  <si>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</si>
  <si>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</si>
  <si>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</si>
  <si>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</si>
  <si>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</si>
  <si>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</si>
  <si>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</si>
  <si>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</si>
  <si>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</si>
  <si>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</si>
  <si>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</si>
  <si>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</si>
  <si>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</si>
  <si>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</si>
  <si>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</si>
  <si>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</si>
  <si>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</si>
  <si>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</si>
  <si>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</si>
  <si>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</si>
  <si>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</si>
  <si>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</si>
  <si>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</si>
  <si>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</si>
  <si>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</si>
  <si>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</si>
  <si>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</si>
  <si>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</si>
  <si>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</si>
  <si>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</si>
  <si>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</si>
  <si>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</si>
  <si>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</si>
  <si>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</si>
  <si>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</si>
  <si>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</si>
  <si>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</si>
  <si>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</si>
  <si>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</si>
  <si>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</si>
  <si>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</si>
  <si>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</si>
  <si>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</si>
  <si>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</si>
  <si>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</si>
  <si>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</si>
  <si>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</si>
  <si>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</si>
  <si>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</si>
  <si>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</si>
  <si>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</si>
  <si>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</si>
  <si>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</si>
  <si>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</si>
  <si>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</si>
  <si>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</si>
  <si>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</si>
  <si>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</si>
  <si>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</si>
  <si>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</si>
  <si>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</si>
  <si>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</si>
  <si>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</si>
  <si>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</si>
  <si>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</si>
  <si>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</si>
  <si>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</si>
  <si>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</si>
  <si>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</si>
  <si>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</si>
  <si>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</si>
  <si>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</si>
  <si>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</si>
  <si>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</si>
  <si>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</si>
  <si>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</si>
  <si>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</si>
  <si>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</si>
  <si>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</si>
  <si>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</si>
  <si>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</si>
  <si>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</si>
  <si>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</si>
  <si>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</si>
  <si>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</si>
  <si>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</si>
  <si>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</si>
  <si>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</si>
  <si>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</si>
  <si>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</si>
  <si>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</si>
  <si>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</si>
  <si>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</si>
  <si>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</si>
  <si>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</si>
  <si>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</si>
  <si>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</si>
  <si>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</si>
  <si>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</si>
  <si>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</si>
  <si>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</si>
  <si>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</si>
  <si>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</si>
  <si>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</si>
  <si>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</si>
  <si>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</si>
  <si>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</si>
  <si>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</si>
  <si>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</si>
  <si>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</si>
  <si>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</si>
  <si>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</si>
  <si>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</si>
  <si>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</si>
  <si>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</si>
  <si>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</si>
  <si>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</si>
  <si>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</si>
  <si>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</si>
  <si>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</si>
  <si>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</si>
  <si>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</si>
  <si>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</si>
  <si>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</si>
  <si>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</si>
  <si>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</si>
  <si>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</si>
  <si>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</si>
  <si>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</si>
  <si>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</si>
  <si>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</si>
  <si>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</si>
  <si>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</si>
  <si>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</si>
  <si>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</si>
  <si>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</si>
  <si>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</si>
  <si>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</si>
  <si>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</si>
  <si>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</si>
  <si>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</si>
  <si>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</si>
  <si>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</si>
  <si>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</si>
  <si>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</si>
  <si>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</si>
  <si>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</si>
  <si>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</si>
  <si>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</si>
  <si>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</si>
  <si>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</si>
  <si>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</si>
  <si>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</si>
  <si>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</si>
  <si>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</si>
  <si>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</si>
  <si>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</si>
  <si>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</si>
  <si>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</si>
  <si>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</si>
  <si>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</si>
  <si>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</si>
  <si>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</si>
  <si>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</si>
  <si>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</si>
  <si>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</si>
  <si>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</si>
  <si>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</si>
  <si>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</si>
  <si>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</si>
  <si>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</si>
  <si>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</si>
  <si>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</si>
  <si>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</si>
  <si>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</si>
  <si>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</si>
  <si>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</si>
  <si>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</si>
  <si>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</si>
  <si>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</si>
  <si>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</si>
  <si>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</si>
  <si>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</si>
  <si>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</si>
  <si>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</si>
  <si>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</si>
  <si>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</si>
  <si>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</si>
  <si>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</si>
  <si>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</si>
  <si>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</si>
  <si>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</si>
  <si>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</si>
  <si>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</si>
  <si>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</si>
  <si>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</si>
  <si>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</si>
  <si>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</si>
  <si>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</si>
  <si>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</si>
  <si>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</si>
  <si>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</si>
  <si>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</si>
  <si>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</si>
  <si>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</si>
  <si>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</si>
  <si>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</si>
  <si>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</si>
  <si>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</si>
  <si>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</si>
  <si>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</si>
  <si>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</si>
  <si>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</si>
  <si>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</si>
  <si>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</si>
  <si>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</si>
  <si>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</si>
  <si>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</si>
  <si>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</si>
  <si>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</si>
  <si>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</si>
  <si>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</si>
  <si>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</si>
  <si>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</si>
  <si>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</si>
  <si>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</si>
  <si>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</si>
  <si>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</si>
  <si>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</si>
  <si>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</si>
  <si>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</si>
  <si>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</si>
  <si>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</si>
  <si>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</si>
  <si>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</si>
  <si>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</si>
  <si>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</si>
  <si>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</si>
  <si>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</si>
  <si>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</si>
  <si>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</si>
  <si>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</si>
  <si>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</si>
  <si>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</si>
  <si>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</si>
  <si>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</si>
  <si>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</si>
  <si>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</si>
  <si>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</si>
  <si>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</si>
  <si>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</si>
  <si>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</si>
  <si>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</si>
  <si>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</si>
  <si>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</si>
  <si>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</si>
  <si>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</si>
  <si>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</si>
  <si>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</si>
  <si>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</si>
  <si>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</si>
  <si>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</si>
  <si>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</si>
  <si>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</si>
  <si>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</si>
  <si>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</si>
  <si>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</si>
  <si>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</si>
  <si>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</si>
  <si>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</si>
  <si>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</si>
  <si>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</si>
  <si>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</si>
  <si>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</si>
  <si>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</si>
  <si>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</si>
  <si>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</si>
  <si>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</si>
  <si>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</si>
  <si>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</si>
  <si>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</si>
  <si>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</si>
  <si>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</si>
  <si>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</si>
  <si>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</si>
  <si>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</si>
  <si>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</si>
  <si>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</si>
  <si>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</si>
  <si>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</si>
  <si>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</si>
  <si>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</si>
  <si>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</si>
  <si>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</si>
  <si>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</si>
  <si>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</si>
  <si>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</si>
  <si>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</si>
  <si>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</si>
  <si>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</si>
  <si>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</si>
  <si>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</si>
  <si>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</si>
  <si>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</si>
  <si>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</si>
  <si>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</si>
  <si>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</si>
  <si>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</si>
  <si>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</si>
  <si>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</si>
  <si>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</si>
  <si>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</si>
  <si>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</si>
  <si>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</si>
  <si>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</si>
  <si>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</si>
  <si>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</si>
  <si>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</si>
  <si>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</si>
  <si>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</si>
  <si>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</si>
  <si>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</si>
  <si>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</si>
  <si>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</si>
  <si>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</si>
  <si>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</si>
  <si>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</si>
  <si>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</si>
  <si>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</si>
  <si>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</si>
  <si>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</si>
  <si>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</si>
  <si>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</si>
  <si>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</si>
  <si>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</si>
  <si>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</si>
  <si>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</si>
  <si>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</si>
  <si>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</si>
  <si>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</si>
  <si>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</si>
  <si>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</si>
  <si>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</si>
  <si>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</si>
  <si>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</si>
  <si>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</si>
  <si>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</si>
  <si>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</si>
  <si>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</si>
  <si>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</si>
  <si>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</si>
  <si>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</si>
  <si>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</si>
  <si>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</si>
  <si>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</si>
  <si>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</si>
  <si>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</si>
  <si>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</si>
  <si>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</si>
  <si>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</si>
  <si>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</si>
  <si>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</si>
  <si>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</si>
  <si>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</si>
  <si>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</si>
  <si>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</si>
  <si>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</si>
  <si>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</si>
  <si>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</si>
  <si>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</si>
  <si>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</si>
  <si>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</si>
  <si>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</si>
  <si>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</si>
  <si>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</si>
  <si>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</si>
  <si>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</si>
  <si>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</si>
  <si>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</si>
  <si>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</si>
  <si>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</si>
  <si>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</si>
  <si>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</si>
  <si>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</si>
  <si>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</si>
  <si>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</si>
  <si>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</si>
  <si>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</si>
  <si>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</si>
  <si>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</si>
  <si>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</si>
  <si>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</si>
  <si>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</si>
  <si>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</si>
  <si>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</si>
  <si>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</si>
  <si>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</si>
  <si>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</si>
  <si>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</si>
  <si>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</si>
  <si>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</si>
  <si>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</si>
  <si>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</si>
  <si>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</si>
  <si>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</si>
  <si>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</si>
  <si>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</si>
  <si>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</si>
  <si>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</si>
  <si>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</si>
  <si>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</si>
  <si>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</si>
  <si>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</si>
  <si>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</si>
  <si>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</si>
  <si>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</si>
  <si>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</si>
  <si>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</si>
  <si>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</si>
  <si>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</si>
  <si>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</si>
  <si>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</si>
  <si>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</si>
  <si>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</si>
  <si>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</si>
  <si>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</si>
  <si>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</si>
  <si>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</si>
  <si>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</si>
  <si>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</si>
  <si>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</si>
  <si>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</si>
  <si>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</si>
  <si>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</si>
  <si>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</si>
  <si>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</si>
  <si>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</si>
  <si>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</si>
  <si>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</si>
  <si>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</si>
  <si>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</si>
  <si>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</si>
  <si>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</si>
  <si>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</si>
  <si>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</si>
  <si>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</si>
  <si>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</si>
  <si>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</si>
  <si>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</si>
  <si>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</si>
  <si>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</si>
  <si>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</si>
  <si>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</si>
  <si>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</si>
  <si>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</si>
  <si>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</si>
  <si>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</si>
  <si>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</si>
  <si>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</si>
  <si>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</si>
  <si>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</si>
  <si>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</si>
  <si>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</si>
  <si>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</si>
  <si>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</si>
  <si>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</si>
  <si>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</si>
  <si>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</si>
  <si>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</si>
  <si>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</si>
  <si>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</si>
  <si>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</si>
  <si>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</si>
  <si>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</si>
  <si>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</si>
  <si>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</si>
  <si>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</si>
  <si>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</si>
  <si>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</si>
  <si>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</si>
  <si>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</si>
  <si>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</si>
  <si>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</si>
  <si>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</si>
  <si>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</si>
  <si>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</si>
  <si>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</si>
  <si>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</si>
  <si>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</si>
  <si>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</si>
  <si>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</si>
  <si>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</si>
  <si>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</si>
  <si>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</si>
  <si>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</si>
  <si>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</si>
  <si>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</si>
  <si>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</si>
  <si>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</si>
  <si>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</si>
  <si>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</si>
  <si>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</si>
  <si>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</si>
  <si>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</si>
  <si>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</si>
  <si>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</si>
  <si>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</si>
  <si>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</si>
  <si>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</si>
  <si>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</si>
  <si>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</si>
  <si>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</si>
  <si>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</si>
  <si>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</si>
  <si>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</si>
  <si>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</si>
  <si>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</si>
  <si>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</si>
  <si>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</si>
  <si>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</si>
  <si>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</si>
  <si>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</si>
  <si>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</si>
  <si>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</si>
  <si>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</si>
  <si>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</si>
  <si>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</si>
  <si>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</si>
  <si>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</si>
  <si>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</si>
  <si>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</si>
  <si>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</si>
  <si>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</si>
  <si>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</si>
  <si>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</si>
  <si>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</si>
  <si>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</si>
  <si>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</si>
  <si>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</si>
  <si>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</si>
  <si>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</si>
  <si>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</si>
  <si>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</si>
  <si>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</si>
  <si>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</si>
  <si>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</si>
  <si>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</si>
  <si>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</si>
  <si>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</si>
  <si>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</si>
  <si>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</si>
  <si>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</si>
  <si>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</si>
  <si>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</si>
  <si>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</si>
  <si>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</si>
  <si>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</si>
  <si>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</si>
  <si>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</si>
  <si>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</si>
  <si>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</si>
  <si>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</si>
  <si>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</si>
  <si>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</si>
  <si>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</si>
  <si>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</si>
  <si>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</si>
  <si>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</si>
  <si>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</si>
  <si>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</si>
  <si>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</si>
  <si>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</si>
  <si>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</si>
  <si>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</si>
  <si>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</si>
  <si>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</si>
  <si>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</si>
  <si>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</si>
  <si>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</si>
  <si>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</si>
  <si>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</si>
  <si>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</si>
  <si>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</si>
  <si>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</si>
  <si>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</si>
  <si>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</si>
  <si>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</si>
  <si>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</si>
  <si>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</si>
  <si>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</si>
  <si>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</si>
  <si>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</si>
  <si>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</si>
  <si>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</si>
  <si>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</si>
  <si>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</si>
  <si>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</si>
  <si>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</si>
  <si>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</si>
  <si>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</si>
  <si>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</si>
  <si>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</si>
  <si>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</si>
  <si>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</si>
  <si>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</si>
  <si>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</si>
  <si>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</si>
  <si>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</si>
  <si>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</si>
  <si>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</si>
  <si>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</si>
  <si>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</si>
  <si>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</si>
  <si>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</si>
  <si>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</si>
  <si>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</si>
  <si>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</si>
  <si>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</si>
  <si>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</si>
  <si>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</si>
  <si>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</si>
  <si>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</si>
  <si>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</si>
  <si>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</si>
  <si>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</si>
  <si>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</si>
  <si>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</si>
  <si>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</si>
  <si>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</si>
  <si>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</si>
  <si>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</si>
  <si>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</si>
  <si>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</si>
  <si>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</si>
  <si>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</si>
  <si>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</si>
  <si>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</si>
  <si>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</si>
  <si>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</si>
  <si>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</si>
  <si>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</si>
  <si>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</si>
  <si>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</si>
  <si>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</si>
  <si>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</si>
  <si>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</si>
  <si>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</si>
  <si>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</si>
  <si>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</si>
  <si>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</si>
  <si>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</si>
  <si>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</si>
  <si>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</si>
  <si>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</si>
  <si>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</si>
  <si>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</si>
  <si>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</si>
  <si>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</si>
  <si>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</si>
  <si>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</si>
  <si>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</si>
  <si>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</si>
  <si>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</si>
  <si>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</si>
  <si>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</si>
  <si>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</si>
  <si>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</si>
  <si>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</si>
  <si>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</si>
  <si>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</si>
  <si>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</si>
  <si>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</si>
  <si>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</si>
  <si>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</si>
  <si>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</si>
  <si>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</si>
  <si>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</si>
  <si>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</si>
  <si>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</si>
  <si>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</si>
  <si>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</si>
  <si>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</si>
  <si>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</si>
  <si>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</si>
  <si>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</si>
  <si>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</si>
  <si>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</si>
  <si>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</si>
  <si>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</si>
  <si>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</si>
  <si>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</si>
  <si>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</si>
  <si>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</si>
  <si>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</si>
  <si>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</si>
  <si>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</si>
  <si>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</si>
  <si>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</si>
  <si>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</si>
  <si>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</si>
  <si>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</si>
  <si>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</si>
  <si>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</si>
  <si>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</si>
  <si>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</si>
  <si>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</si>
  <si>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</si>
  <si>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</si>
  <si>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</si>
  <si>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</si>
  <si>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</si>
  <si>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</si>
  <si>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</si>
  <si>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</si>
  <si>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</si>
  <si>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</si>
  <si>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</si>
  <si>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</si>
  <si>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</si>
  <si>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</si>
  <si>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</si>
  <si>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</si>
  <si>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</si>
  <si>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</si>
  <si>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</si>
  <si>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</si>
  <si>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</si>
  <si>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</si>
  <si>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</si>
  <si>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</si>
  <si>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</si>
  <si>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</si>
  <si>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</si>
  <si>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</si>
  <si>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</si>
  <si>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</si>
  <si>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</si>
  <si>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</si>
  <si>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</si>
  <si>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</si>
  <si>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</si>
  <si>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</si>
  <si>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</si>
  <si>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</si>
  <si>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</si>
  <si>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</si>
  <si>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</si>
  <si>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</si>
  <si>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</si>
  <si>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</si>
  <si>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</si>
  <si>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</si>
  <si>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</si>
  <si>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</si>
  <si>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</si>
  <si>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</si>
  <si>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</si>
  <si>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</si>
  <si>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</si>
  <si>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</si>
  <si>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</si>
  <si>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</si>
  <si>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</si>
  <si>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</si>
  <si>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</si>
  <si>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</si>
  <si>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</si>
  <si>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</si>
  <si>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</si>
  <si>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</si>
  <si>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</si>
  <si>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</si>
  <si>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</si>
  <si>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</si>
  <si>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</si>
  <si>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</si>
  <si>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</si>
  <si>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</si>
  <si>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</si>
  <si>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</si>
  <si>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</si>
  <si>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</si>
  <si>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</si>
  <si>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</si>
  <si>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</si>
  <si>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</si>
  <si>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</si>
  <si>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</si>
  <si>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</si>
  <si>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</si>
  <si>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</si>
  <si>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</si>
  <si>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</si>
  <si>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</si>
  <si>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</si>
  <si>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</si>
  <si>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</si>
  <si>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</si>
  <si>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</si>
  <si>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</si>
  <si>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</si>
  <si>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</si>
  <si>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</si>
  <si>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</si>
  <si>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</si>
  <si>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</si>
  <si>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</si>
  <si>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</si>
  <si>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</si>
  <si>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</si>
  <si>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</si>
  <si>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</si>
  <si>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</si>
  <si>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</si>
  <si>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</si>
  <si>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</si>
  <si>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</si>
  <si>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</si>
  <si>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</si>
  <si>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</si>
  <si>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</si>
  <si>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</si>
  <si>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</si>
  <si>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</si>
  <si>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</si>
  <si>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</si>
  <si>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</si>
  <si>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</si>
  <si>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</si>
  <si>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</si>
  <si>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</si>
  <si>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</si>
  <si>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</si>
  <si>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</si>
  <si>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</si>
  <si>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</si>
  <si>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</si>
  <si>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</si>
  <si>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</si>
  <si>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</si>
  <si>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</si>
  <si>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</si>
  <si>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</si>
  <si>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</si>
  <si>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</si>
  <si>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</si>
  <si>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</si>
  <si>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</si>
  <si>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</si>
  <si>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</si>
  <si>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</si>
  <si>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</si>
  <si>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</si>
  <si>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</si>
  <si>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</si>
  <si>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</si>
  <si>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</si>
  <si>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</si>
  <si>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</si>
  <si>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</si>
  <si>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</si>
  <si>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</si>
  <si>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</si>
  <si>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</si>
  <si>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</si>
  <si>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</si>
  <si>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</si>
  <si>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</si>
  <si>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</si>
  <si>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</si>
  <si>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</si>
  <si>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</si>
  <si>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</si>
  <si>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</si>
  <si>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</si>
  <si>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</si>
  <si>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</si>
  <si>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</si>
  <si>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</si>
  <si>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</si>
  <si>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</si>
  <si>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</si>
  <si>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</si>
  <si>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</si>
  <si>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</si>
  <si>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</si>
  <si>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</si>
  <si>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</si>
  <si>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</si>
  <si>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</si>
  <si>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</si>
  <si>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</si>
  <si>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</si>
  <si>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</si>
  <si>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</si>
  <si>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</si>
  <si>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</si>
  <si>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</si>
  <si>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</si>
  <si>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</si>
  <si>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</si>
  <si>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</si>
  <si>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</si>
  <si>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</si>
  <si>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</si>
  <si>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</si>
  <si>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</si>
  <si>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</si>
  <si>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</si>
  <si>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</si>
  <si>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</si>
  <si>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</si>
  <si>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</si>
  <si>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</si>
  <si>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</si>
  <si>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</si>
  <si>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</si>
  <si>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</si>
  <si>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</si>
  <si>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</si>
  <si>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</si>
  <si>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</si>
  <si>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</si>
  <si>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</si>
  <si>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</si>
  <si>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</si>
  <si>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</si>
  <si>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</si>
  <si>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</si>
  <si>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</si>
  <si>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</si>
  <si>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</si>
  <si>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</si>
  <si>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</si>
  <si>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</si>
  <si>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</si>
  <si>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</si>
  <si>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</si>
  <si>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</si>
  <si>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</si>
  <si>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</si>
  <si>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</si>
  <si>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</si>
  <si>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</si>
  <si>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</si>
  <si>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</si>
  <si>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</si>
  <si>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</si>
  <si>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</si>
  <si>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</si>
  <si>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</si>
  <si>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</si>
  <si>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</si>
  <si>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</si>
  <si>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</si>
  <si>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</si>
  <si>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</si>
  <si>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</si>
  <si>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</si>
  <si>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</si>
  <si>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</si>
  <si>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</si>
  <si>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</si>
  <si>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</si>
  <si>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</si>
  <si>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</si>
  <si>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</si>
  <si>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</si>
  <si>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</si>
  <si>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</si>
  <si>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</si>
  <si>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</si>
  <si>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</si>
  <si>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</si>
  <si>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</si>
  <si>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</si>
  <si>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</si>
  <si>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</si>
  <si>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</si>
  <si>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</si>
  <si>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</si>
  <si>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</si>
  <si>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</si>
  <si>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</si>
  <si>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</si>
  <si>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</si>
  <si>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</si>
  <si>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</si>
  <si>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</si>
  <si>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</si>
  <si>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</si>
  <si>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</si>
  <si>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</si>
  <si>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</si>
  <si>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</si>
  <si>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</si>
  <si>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</si>
  <si>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</si>
  <si>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</si>
  <si>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</si>
  <si>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</si>
  <si>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</si>
  <si>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</si>
  <si>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</si>
  <si>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</si>
  <si>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</si>
  <si>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</si>
  <si>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</si>
  <si>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</si>
  <si>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</si>
  <si>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</si>
  <si>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</si>
  <si>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</si>
  <si>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</si>
  <si>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</si>
  <si>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</si>
  <si>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</si>
  <si>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</si>
  <si>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</si>
  <si>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</si>
  <si>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</si>
  <si>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</si>
  <si>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</si>
  <si>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</si>
  <si>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</si>
  <si>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</si>
  <si>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</si>
  <si>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</si>
  <si>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</si>
  <si>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</si>
  <si>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</si>
  <si>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</si>
  <si>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</si>
  <si>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</si>
  <si>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</si>
  <si>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</si>
  <si>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</si>
  <si>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</si>
  <si>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</si>
  <si>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</si>
  <si>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</si>
  <si>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</si>
  <si>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</si>
  <si>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</si>
  <si>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</si>
  <si>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</si>
  <si>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</si>
  <si>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</si>
  <si>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</si>
  <si>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</si>
  <si>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</si>
  <si>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</si>
  <si>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</si>
  <si>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</si>
  <si>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</si>
  <si>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</si>
  <si>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</si>
  <si>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</si>
  <si>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</si>
  <si>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</si>
  <si>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</si>
  <si>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</si>
  <si>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</si>
  <si>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</si>
  <si>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</si>
  <si>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</si>
  <si>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</si>
  <si>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</si>
  <si>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</si>
  <si>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</si>
  <si>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</si>
  <si>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</si>
  <si>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</si>
  <si>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</si>
  <si>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</si>
  <si>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</si>
  <si>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</si>
  <si>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</si>
  <si>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</si>
  <si>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</si>
  <si>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</si>
  <si>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</si>
  <si>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</si>
  <si>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</si>
  <si>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</si>
  <si>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</si>
  <si>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</si>
  <si>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</si>
  <si>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</si>
  <si>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</si>
  <si>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</si>
  <si>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</si>
  <si>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</si>
  <si>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</si>
  <si>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</si>
  <si>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</si>
  <si>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</si>
  <si>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</si>
  <si>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</si>
  <si>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</si>
  <si>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</si>
  <si>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</si>
  <si>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</si>
  <si>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</si>
  <si>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</si>
  <si>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</si>
  <si>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</si>
  <si>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</si>
  <si>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</si>
  <si>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</si>
  <si>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</si>
  <si>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</si>
  <si>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</si>
  <si>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</si>
  <si>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</si>
  <si>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</si>
  <si>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</si>
  <si>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</si>
  <si>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</si>
  <si>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</si>
  <si>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</si>
  <si>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</si>
  <si>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</si>
  <si>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</si>
  <si>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</si>
  <si>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</si>
  <si>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</si>
  <si>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</si>
  <si>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</si>
  <si>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</si>
  <si>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</si>
  <si>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</si>
  <si>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</si>
  <si>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</si>
  <si>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</si>
  <si>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</si>
  <si>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</si>
  <si>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</si>
  <si>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</si>
  <si>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</si>
  <si>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</si>
  <si>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</si>
  <si>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</si>
  <si>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</si>
  <si>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</si>
  <si>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</si>
  <si>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</si>
  <si>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</si>
  <si>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</si>
  <si>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</si>
  <si>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</si>
  <si>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</si>
  <si>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</si>
  <si>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</si>
  <si>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</si>
  <si>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</si>
  <si>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</si>
  <si>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</si>
  <si>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</si>
  <si>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</si>
  <si>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</si>
  <si>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</si>
  <si>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</si>
  <si>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</si>
  <si>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</si>
  <si>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</si>
  <si>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</si>
  <si>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</si>
  <si>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</si>
  <si>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</si>
  <si>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</si>
  <si>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</si>
  <si>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</si>
  <si>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</si>
  <si>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</si>
  <si>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</si>
  <si>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</si>
  <si>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</si>
  <si>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</si>
  <si>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</si>
  <si>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</si>
  <si>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</si>
  <si>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</si>
  <si>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</si>
  <si>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</si>
  <si>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</si>
  <si>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</si>
  <si>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</si>
  <si>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</si>
  <si>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</si>
  <si>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</si>
  <si>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</si>
  <si>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</si>
  <si>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</si>
  <si>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</si>
  <si>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</si>
  <si>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</si>
  <si>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</si>
  <si>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</si>
  <si>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</si>
  <si>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</si>
  <si>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</si>
  <si>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</si>
  <si>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</si>
  <si>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</si>
  <si>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</si>
  <si>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</si>
  <si>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</si>
  <si>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</si>
  <si>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</si>
  <si>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</si>
  <si>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</si>
  <si>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</si>
  <si>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</si>
  <si>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</si>
  <si>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</si>
  <si>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</si>
  <si>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</si>
  <si>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</si>
  <si>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</si>
  <si>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</si>
  <si>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</si>
  <si>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</si>
  <si>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</si>
  <si>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</si>
  <si>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</si>
  <si>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</si>
  <si>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</si>
  <si>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</si>
  <si>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</si>
  <si>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</si>
  <si>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</si>
  <si>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</si>
  <si>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</si>
  <si>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</si>
  <si>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</si>
  <si>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</si>
  <si>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</si>
  <si>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</si>
  <si>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</si>
  <si>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</si>
  <si>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</si>
  <si>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</si>
  <si>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</si>
  <si>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</si>
  <si>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</si>
  <si>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</si>
  <si>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</si>
  <si>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</si>
  <si>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</si>
  <si>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</si>
  <si>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</si>
  <si>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</si>
  <si>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</si>
  <si>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</si>
  <si>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</si>
  <si>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</si>
  <si>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</si>
  <si>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</si>
  <si>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</si>
  <si>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</si>
  <si>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</si>
  <si>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</si>
  <si>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</si>
  <si>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</si>
  <si>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</si>
  <si>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</si>
  <si>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</si>
  <si>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</si>
  <si>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</si>
  <si>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</si>
  <si>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</si>
  <si>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</si>
  <si>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</si>
  <si>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</si>
  <si>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</si>
  <si>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</si>
  <si>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</si>
  <si>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</si>
  <si>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</si>
  <si>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</si>
  <si>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</si>
  <si>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</si>
  <si>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</si>
  <si>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</si>
  <si>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</si>
  <si>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</si>
  <si>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</si>
  <si>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</si>
  <si>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</si>
  <si>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</si>
  <si>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</si>
  <si>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</si>
  <si>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</si>
  <si>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</si>
  <si>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</si>
  <si>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</si>
  <si>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</si>
  <si>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</si>
  <si>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</si>
  <si>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</si>
  <si>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</si>
  <si>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</si>
  <si>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</si>
  <si>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</si>
  <si>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</si>
  <si>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</si>
  <si>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</si>
  <si>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</si>
  <si>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</si>
  <si>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</si>
  <si>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</si>
  <si>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</si>
  <si>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</si>
  <si>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</si>
  <si>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</si>
  <si>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</si>
  <si>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</si>
  <si>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</si>
  <si>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</si>
  <si>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</si>
  <si>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</si>
  <si>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</si>
  <si>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</si>
  <si>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</si>
  <si>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</si>
  <si>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</si>
  <si>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</si>
  <si>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</si>
  <si>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</si>
  <si>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</si>
  <si>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</si>
  <si>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</si>
  <si>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</si>
  <si>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</si>
  <si>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</si>
  <si>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</si>
  <si>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</si>
  <si>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</si>
  <si>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</si>
  <si>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</si>
  <si>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</si>
  <si>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</si>
  <si>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</si>
  <si>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</si>
  <si>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</si>
  <si>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</si>
  <si>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</si>
  <si>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</si>
  <si>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</si>
  <si>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</si>
  <si>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</si>
  <si>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</si>
  <si>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</si>
  <si>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</si>
  <si>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</si>
  <si>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</si>
  <si>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</si>
  <si>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</si>
  <si>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</si>
  <si>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</si>
  <si>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</si>
  <si>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</si>
  <si>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</si>
  <si>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</si>
  <si>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</si>
  <si>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</si>
  <si>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</si>
  <si>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</si>
  <si>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</si>
  <si>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</si>
  <si>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</si>
  <si>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</si>
  <si>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</si>
  <si>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</si>
  <si>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</si>
  <si>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</si>
  <si>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</si>
  <si>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</si>
  <si>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</si>
  <si>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</si>
  <si>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</si>
  <si>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</si>
  <si>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</si>
  <si>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</si>
  <si>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</si>
  <si>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</si>
  <si>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</si>
  <si>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</si>
  <si>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</si>
  <si>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</si>
  <si>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</si>
  <si>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</si>
  <si>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</si>
  <si>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</si>
  <si>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</si>
  <si>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</si>
  <si>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</si>
  <si>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</si>
  <si>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</si>
  <si>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</si>
  <si>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</si>
  <si>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</si>
  <si>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</si>
  <si>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</si>
  <si>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</si>
  <si>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</si>
  <si>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</si>
  <si>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</si>
  <si>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</si>
  <si>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</si>
  <si>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</si>
  <si>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</si>
  <si>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</si>
  <si>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</si>
  <si>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</si>
  <si>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</si>
  <si>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</si>
  <si>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</si>
  <si>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</si>
  <si>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</si>
  <si>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</si>
  <si>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</si>
  <si>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</si>
  <si>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</si>
  <si>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</si>
  <si>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</si>
  <si>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</si>
  <si>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</si>
  <si>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</si>
  <si>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</si>
  <si>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</si>
  <si>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</si>
  <si>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</si>
  <si>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</si>
  <si>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</si>
  <si>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</si>
  <si>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</si>
  <si>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</si>
  <si>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</si>
  <si>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</si>
  <si>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</si>
  <si>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</si>
  <si>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</si>
  <si>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</si>
  <si>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</si>
  <si>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</si>
  <si>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</si>
  <si>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</si>
  <si>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</si>
  <si>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</si>
  <si>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</si>
  <si>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</si>
  <si>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</si>
  <si>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</si>
  <si>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</si>
  <si>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</si>
  <si>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</si>
  <si>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</si>
  <si>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</si>
  <si>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</si>
  <si>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</si>
  <si>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</si>
  <si>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</si>
  <si>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</si>
  <si>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</si>
  <si>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</si>
  <si>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</si>
  <si>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</si>
  <si>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</si>
  <si>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</si>
  <si>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</si>
  <si>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</si>
  <si>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</si>
  <si>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</si>
  <si>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</si>
  <si>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</si>
  <si>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</si>
  <si>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</si>
  <si>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</si>
  <si>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</si>
  <si>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</si>
  <si>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</si>
  <si>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</si>
  <si>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</si>
  <si>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</si>
  <si>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</si>
  <si>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</si>
  <si>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</si>
  <si>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</si>
  <si>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</si>
  <si>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</si>
  <si>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</si>
  <si>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</si>
  <si>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</si>
  <si>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</si>
  <si>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</si>
  <si>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</si>
  <si>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</si>
  <si>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</si>
  <si>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</si>
  <si>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</si>
  <si>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</si>
  <si>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</si>
  <si>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</si>
  <si>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</si>
  <si>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</si>
  <si>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</si>
  <si>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</si>
  <si>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</si>
  <si>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</si>
  <si>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</si>
  <si>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</si>
  <si>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</si>
  <si>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</si>
  <si>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</si>
  <si>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</si>
  <si>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</si>
  <si>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</si>
  <si>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</si>
  <si>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</si>
  <si>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</si>
  <si>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</si>
  <si>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</si>
  <si>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</si>
  <si>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</si>
  <si>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</si>
  <si>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</si>
  <si>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</si>
  <si>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</si>
  <si>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</si>
  <si>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</si>
  <si>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</si>
  <si>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</si>
  <si>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</si>
  <si>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</si>
  <si>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</si>
  <si>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</si>
  <si>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</si>
  <si>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</si>
  <si>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</si>
  <si>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</si>
  <si>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</si>
  <si>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</si>
  <si>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</si>
  <si>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</si>
  <si>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</si>
  <si>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</si>
  <si>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</si>
  <si>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</si>
  <si>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</si>
  <si>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</si>
  <si>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</si>
  <si>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</si>
  <si>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</si>
  <si>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</si>
  <si>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</si>
  <si>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</si>
  <si>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</si>
  <si>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</si>
  <si>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</si>
  <si>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</si>
  <si>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</si>
  <si>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</si>
  <si>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</si>
  <si>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</si>
  <si>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</si>
  <si>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</si>
  <si>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</si>
  <si>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</si>
  <si>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</si>
  <si>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</si>
  <si>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</si>
  <si>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</si>
  <si>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</si>
  <si>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</si>
  <si>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</si>
  <si>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</si>
  <si>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</si>
  <si>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</si>
  <si>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</si>
  <si>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</si>
  <si>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</si>
  <si>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</si>
  <si>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</si>
  <si>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</si>
  <si>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</si>
  <si>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</si>
  <si>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</si>
  <si>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</si>
  <si>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</si>
  <si>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</si>
  <si>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</si>
  <si>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</si>
  <si>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</si>
  <si>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</si>
  <si>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</si>
  <si>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</si>
  <si>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</si>
  <si>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</si>
  <si>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</si>
  <si>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</si>
  <si>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</si>
  <si>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</si>
  <si>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</si>
  <si>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</si>
  <si>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</si>
  <si>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</si>
  <si>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</si>
  <si>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</si>
  <si>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</si>
  <si>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</si>
  <si>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</si>
  <si>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</si>
  <si>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</si>
  <si>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</si>
  <si>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</si>
  <si>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</si>
  <si>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</si>
  <si>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</si>
  <si>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</si>
  <si>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</si>
  <si>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</si>
  <si>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</si>
  <si>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</si>
  <si>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</si>
  <si>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</si>
  <si>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</si>
  <si>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</si>
  <si>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</si>
  <si>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</si>
  <si>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</si>
  <si>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</si>
  <si>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</si>
  <si>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</si>
  <si>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</si>
  <si>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</si>
  <si>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</si>
  <si>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</si>
  <si>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</si>
  <si>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</si>
  <si>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</si>
  <si>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</si>
  <si>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</si>
  <si>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</si>
  <si>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</si>
  <si>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</si>
  <si>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</si>
  <si>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</si>
  <si>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</si>
  <si>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</si>
  <si>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</si>
  <si>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</si>
  <si>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</si>
  <si>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</si>
  <si>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</si>
  <si>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</si>
  <si>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</si>
  <si>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</si>
  <si>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</si>
  <si>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</si>
  <si>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</si>
  <si>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</si>
  <si>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</si>
  <si>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</si>
  <si>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</si>
  <si>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</si>
  <si>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</si>
  <si>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</si>
  <si>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</si>
  <si>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</si>
  <si>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</si>
  <si>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</si>
  <si>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</si>
  <si>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</si>
  <si>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</si>
  <si>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</si>
  <si>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</si>
  <si>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</si>
  <si>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</si>
  <si>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</si>
  <si>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</si>
  <si>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</si>
  <si>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</si>
  <si>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</si>
  <si>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</si>
  <si>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</si>
  <si>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</si>
  <si>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</si>
  <si>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</si>
  <si>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</si>
  <si>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</si>
  <si>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</si>
  <si>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</si>
  <si>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</si>
  <si>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</si>
  <si>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</si>
  <si>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</si>
  <si>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</si>
  <si>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</si>
  <si>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</si>
  <si>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</si>
  <si>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</si>
  <si>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</si>
  <si>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</si>
  <si>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</si>
  <si>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</si>
  <si>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</si>
  <si>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</si>
  <si>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</si>
  <si>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</si>
  <si>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</si>
  <si>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</si>
  <si>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</si>
  <si>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</si>
  <si>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</si>
  <si>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</si>
  <si>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</si>
  <si>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</si>
  <si>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</si>
  <si>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</si>
  <si>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</si>
  <si>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</si>
  <si>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</si>
  <si>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</si>
  <si>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</si>
  <si>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</si>
  <si>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</si>
  <si>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</si>
  <si>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</si>
  <si>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</si>
  <si>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</si>
  <si>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</si>
  <si>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</si>
  <si>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</si>
  <si>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</si>
  <si>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</si>
  <si>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</si>
  <si>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</si>
  <si>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</si>
  <si>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</si>
  <si>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</si>
  <si>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</si>
  <si>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</si>
  <si>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</si>
  <si>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</si>
  <si>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</si>
  <si>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</si>
  <si>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</si>
  <si>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</si>
  <si>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</si>
  <si>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</si>
  <si>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</si>
  <si>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</si>
  <si>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</si>
  <si>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</si>
  <si>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</si>
  <si>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</si>
  <si>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</si>
  <si>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</si>
  <si>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</si>
  <si>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</si>
  <si>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</si>
  <si>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</si>
  <si>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</si>
  <si>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</si>
  <si>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</si>
  <si>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</si>
  <si>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</si>
  <si>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</si>
  <si>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</si>
  <si>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</si>
  <si>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</si>
  <si>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</si>
  <si>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</si>
  <si>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</si>
  <si>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</si>
  <si>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</si>
  <si>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</si>
  <si>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</si>
  <si>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</si>
  <si>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</si>
  <si>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</si>
  <si>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</si>
  <si>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</si>
  <si>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</si>
  <si>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</si>
  <si>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</si>
  <si>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</si>
  <si>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</si>
  <si>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</si>
  <si>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</si>
  <si>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</si>
  <si>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</si>
  <si>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</si>
  <si>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</si>
  <si>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</si>
  <si>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</si>
  <si>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</si>
  <si>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</si>
  <si>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</si>
  <si>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</si>
  <si>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</si>
  <si>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</si>
  <si>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</si>
  <si>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</si>
  <si>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</si>
  <si>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</si>
  <si>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</si>
  <si>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</si>
  <si>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</si>
  <si>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</si>
  <si>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</si>
  <si>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</si>
  <si>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</si>
  <si>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</si>
  <si>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</si>
  <si>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</si>
  <si>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</si>
  <si>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</si>
  <si>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</si>
  <si>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</si>
  <si>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</si>
  <si>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</si>
  <si>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</si>
  <si>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</si>
  <si>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</si>
  <si>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</si>
  <si>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</si>
  <si>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</si>
  <si>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</si>
  <si>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</si>
  <si>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</si>
  <si>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</si>
  <si>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</si>
  <si>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</si>
  <si>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</si>
  <si>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</si>
  <si>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</si>
  <si>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</si>
  <si>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</si>
  <si>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</si>
  <si>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</si>
  <si>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</si>
  <si>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</si>
  <si>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</si>
  <si>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</si>
  <si>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</si>
  <si>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</si>
  <si>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</si>
  <si>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</si>
  <si>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</si>
  <si>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</si>
  <si>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</si>
  <si>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</si>
  <si>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</si>
  <si>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</si>
  <si>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</si>
  <si>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</si>
  <si>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</si>
  <si>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</si>
  <si>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</si>
  <si>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</si>
  <si>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</si>
  <si>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</si>
  <si>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</si>
  <si>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</si>
  <si>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</si>
  <si>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</si>
  <si>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</si>
  <si>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</si>
  <si>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</si>
  <si>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</si>
  <si>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</si>
  <si>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</si>
  <si>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</si>
  <si>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</si>
  <si>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</si>
  <si>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</si>
  <si>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</si>
  <si>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</si>
  <si>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</si>
  <si>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</si>
  <si>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</si>
  <si>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</si>
  <si>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</si>
  <si>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</si>
  <si>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</si>
  <si>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</si>
  <si>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</si>
  <si>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</si>
  <si>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</si>
  <si>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</si>
  <si>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</si>
  <si>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</si>
  <si>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</si>
  <si>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</si>
  <si>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</si>
  <si>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</si>
  <si>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</si>
  <si>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</si>
  <si>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</si>
  <si>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</si>
  <si>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</si>
  <si>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</si>
  <si>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</si>
  <si>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</si>
  <si>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</si>
  <si>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</si>
  <si>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</si>
  <si>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</si>
  <si>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</si>
  <si>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</si>
  <si>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</si>
  <si>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</si>
  <si>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</si>
  <si>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</si>
  <si>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</si>
  <si>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</si>
  <si>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</si>
  <si>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</si>
  <si>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</si>
  <si>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</si>
  <si>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</si>
  <si>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</si>
  <si>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</si>
  <si>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</si>
  <si>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</si>
  <si>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</si>
  <si>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</si>
  <si>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</si>
  <si>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</si>
  <si>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</si>
  <si>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</si>
  <si>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</si>
  <si>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</si>
  <si>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</si>
  <si>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</si>
  <si>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</si>
  <si>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</si>
  <si>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</si>
  <si>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</si>
  <si>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</si>
  <si>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</si>
  <si>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</si>
  <si>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</si>
  <si>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</si>
  <si>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</si>
  <si>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</si>
  <si>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</si>
  <si>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</si>
  <si>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</si>
  <si>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</si>
  <si>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</si>
  <si>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</si>
  <si>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</si>
  <si>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</si>
  <si>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</si>
  <si>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</si>
  <si>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</si>
  <si>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</si>
  <si>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</si>
  <si>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</si>
  <si>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</si>
  <si>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</si>
  <si>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</si>
  <si>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</si>
  <si>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</si>
  <si>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</si>
  <si>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</si>
  <si>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</si>
  <si>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</si>
  <si>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</si>
  <si>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</si>
  <si>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</si>
  <si>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</si>
  <si>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</si>
  <si>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</si>
  <si>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</si>
  <si>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</si>
  <si>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</si>
  <si>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</si>
  <si>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</si>
  <si>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</si>
  <si>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</si>
  <si>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</si>
  <si>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</si>
  <si>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</si>
  <si>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</si>
  <si>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</si>
  <si>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</si>
  <si>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</si>
  <si>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</si>
  <si>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</si>
  <si>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</si>
  <si>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</si>
  <si>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</si>
  <si>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</si>
  <si>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</si>
  <si>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</si>
  <si>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</si>
  <si>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</si>
  <si>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</si>
  <si>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</si>
  <si>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</si>
  <si>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</si>
  <si>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</si>
  <si>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</si>
  <si>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</si>
  <si>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</si>
  <si>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</si>
  <si>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</si>
  <si>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</si>
  <si>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</si>
  <si>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</si>
  <si>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</si>
  <si>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</si>
  <si>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</si>
  <si>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</si>
  <si>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</si>
  <si>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</si>
  <si>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</si>
  <si>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</si>
  <si>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</si>
  <si>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</si>
  <si>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</si>
  <si>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</si>
  <si>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</si>
  <si>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</si>
  <si>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</si>
  <si>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</si>
  <si>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</si>
  <si>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</si>
  <si>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</si>
  <si>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</si>
  <si>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</si>
  <si>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</si>
  <si>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</si>
  <si>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</si>
  <si>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</si>
  <si>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</si>
  <si>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</si>
  <si>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</si>
  <si>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</si>
  <si>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</si>
  <si>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</si>
  <si>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</si>
  <si>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</si>
  <si>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</si>
  <si>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</si>
  <si>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</si>
  <si>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</si>
  <si>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</si>
  <si>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</si>
  <si>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</si>
  <si>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</si>
  <si>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</si>
  <si>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</si>
  <si>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</si>
  <si>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</si>
  <si>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</si>
  <si>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</si>
  <si>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</si>
  <si>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</si>
  <si>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</si>
  <si>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</si>
  <si>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</si>
  <si>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</si>
  <si>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</si>
  <si>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</si>
  <si>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</si>
  <si>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</si>
  <si>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</si>
  <si>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</si>
  <si>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</si>
  <si>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</si>
  <si>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</si>
  <si>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</si>
  <si>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</si>
  <si>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</si>
  <si>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</si>
  <si>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</si>
  <si>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</si>
  <si>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</si>
  <si>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</si>
  <si>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</si>
  <si>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</si>
  <si>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</si>
  <si>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</si>
  <si>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</si>
  <si>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</si>
  <si>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</si>
  <si>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</si>
  <si>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</si>
  <si>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</si>
  <si>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</si>
  <si>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</si>
  <si>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</si>
  <si>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</si>
  <si>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</si>
  <si>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</si>
  <si>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</si>
  <si>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</si>
  <si>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</si>
  <si>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</si>
  <si>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</si>
  <si>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</si>
  <si>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</si>
  <si>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</si>
  <si>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</si>
  <si>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</si>
  <si>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</si>
  <si>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</si>
  <si>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</si>
  <si>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</si>
  <si>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</si>
  <si>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</si>
  <si>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</si>
  <si>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</si>
  <si>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</si>
  <si>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</si>
  <si>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</si>
  <si>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</si>
  <si>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</si>
  <si>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</si>
  <si>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</si>
  <si>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</si>
  <si>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</si>
  <si>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</si>
  <si>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</si>
  <si>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</si>
  <si>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</si>
  <si>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</si>
  <si>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</si>
  <si>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</si>
  <si>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</si>
  <si>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</si>
  <si>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</si>
  <si>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</si>
  <si>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</si>
  <si>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</si>
  <si>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</si>
  <si>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</si>
  <si>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</si>
  <si>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</si>
  <si>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</si>
  <si>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</si>
  <si>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</si>
  <si>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</si>
  <si>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</si>
  <si>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</si>
  <si>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</si>
  <si>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</si>
  <si>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</si>
  <si>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</si>
  <si>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</si>
  <si>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</si>
  <si>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</si>
  <si>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</si>
  <si>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</si>
  <si>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</si>
  <si>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</si>
  <si>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</si>
  <si>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</si>
  <si>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</si>
  <si>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</si>
  <si>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</si>
  <si>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</si>
  <si>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</si>
  <si>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</si>
  <si>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</si>
  <si>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</si>
  <si>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</si>
  <si>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</si>
  <si>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</si>
  <si>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</si>
  <si>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</si>
  <si>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</si>
  <si>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</si>
  <si>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</si>
  <si>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</si>
  <si>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</si>
  <si>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</si>
  <si>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</si>
  <si>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</si>
  <si>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</si>
  <si>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</si>
  <si>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</si>
  <si>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</si>
  <si>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</si>
  <si>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</si>
  <si>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</si>
  <si>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</si>
  <si>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</si>
  <si>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</si>
  <si>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</si>
  <si>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</si>
  <si>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</si>
  <si>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</si>
  <si>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</si>
  <si>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</si>
  <si>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</si>
  <si>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</si>
  <si>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</si>
  <si>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</si>
  <si>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</si>
  <si>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</si>
  <si>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</si>
  <si>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</si>
  <si>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</si>
  <si>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</si>
  <si>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</si>
  <si>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</si>
  <si>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</si>
  <si>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</si>
  <si>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</si>
  <si>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</si>
  <si>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</si>
  <si>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</si>
  <si>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</si>
  <si>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</si>
  <si>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</si>
  <si>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</si>
  <si>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</si>
  <si>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</si>
  <si>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</si>
  <si>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</si>
  <si>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</si>
  <si>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</si>
  <si>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</si>
  <si>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</si>
  <si>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</si>
  <si>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</si>
  <si>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</si>
  <si>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</si>
  <si>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</si>
  <si>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</si>
  <si>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</si>
  <si>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</si>
  <si>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</si>
  <si>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</si>
  <si>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</si>
  <si>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</si>
  <si>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</si>
  <si>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</si>
  <si>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</si>
  <si>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</si>
  <si>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</si>
  <si>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</si>
  <si>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</si>
  <si>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</si>
  <si>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</si>
  <si>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</si>
  <si>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</si>
  <si>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</si>
  <si>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</si>
  <si>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</si>
  <si>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</si>
  <si>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</si>
  <si>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</si>
  <si>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</si>
  <si>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</si>
  <si>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</si>
  <si>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</si>
  <si>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</si>
  <si>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</si>
  <si>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</si>
  <si>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</si>
  <si>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</si>
  <si>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</si>
  <si>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</si>
  <si>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</si>
  <si>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</si>
  <si>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</si>
  <si>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</si>
  <si>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</si>
  <si>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</si>
  <si>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</si>
  <si>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</si>
  <si>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</si>
  <si>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</si>
  <si>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</si>
  <si>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</si>
  <si>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</si>
  <si>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</si>
  <si>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</si>
  <si>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</si>
  <si>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</si>
  <si>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</si>
  <si>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</si>
  <si>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</si>
  <si>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</si>
  <si>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</si>
  <si>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</si>
  <si>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</si>
  <si>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</si>
  <si>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</si>
  <si>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</si>
  <si>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</si>
  <si>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</si>
  <si>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</si>
  <si>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</si>
  <si>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</si>
  <si>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</si>
  <si>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</si>
  <si>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</si>
  <si>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</si>
  <si>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</si>
  <si>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</si>
  <si>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</si>
  <si>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</si>
  <si>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</si>
  <si>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</si>
  <si>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</si>
  <si>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</si>
  <si>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</si>
  <si>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</si>
  <si>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</si>
  <si>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</si>
  <si>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</si>
  <si>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</si>
  <si>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</si>
  <si>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</si>
  <si>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</si>
  <si>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</si>
  <si>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</si>
  <si>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</si>
  <si>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</si>
  <si>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</si>
  <si>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</si>
  <si>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</si>
  <si>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</si>
  <si>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</si>
  <si>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</si>
  <si>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</si>
  <si>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</si>
  <si>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</si>
  <si>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</si>
  <si>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</si>
  <si>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</si>
  <si>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</si>
  <si>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</si>
  <si>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</si>
  <si>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</si>
  <si>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</si>
  <si>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</si>
  <si>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</si>
  <si>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</si>
  <si>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</si>
  <si>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</si>
  <si>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</si>
  <si>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</si>
  <si>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</si>
  <si>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</si>
  <si>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</si>
  <si>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</si>
  <si>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</si>
  <si>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</si>
  <si>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</si>
  <si>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</si>
  <si>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</si>
  <si>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</si>
  <si>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</si>
  <si>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</si>
  <si>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</si>
  <si>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</si>
  <si>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</si>
  <si>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</si>
  <si>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</si>
  <si>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</si>
  <si>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</si>
  <si>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</si>
  <si>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</si>
  <si>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</si>
  <si>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</si>
  <si>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</si>
  <si>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</si>
  <si>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</si>
  <si>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</si>
  <si>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</si>
  <si>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</si>
  <si>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</si>
  <si>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</si>
  <si>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</si>
  <si>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</si>
  <si>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</si>
  <si>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</si>
  <si>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</si>
  <si>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</si>
  <si>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</si>
  <si>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</si>
  <si>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</si>
  <si>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</si>
  <si>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</si>
  <si>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</si>
  <si>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</si>
  <si>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</si>
  <si>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</si>
  <si>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</si>
  <si>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</si>
  <si>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</si>
  <si>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</si>
  <si>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</si>
  <si>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</si>
  <si>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</si>
  <si>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</si>
  <si>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</si>
  <si>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</si>
  <si>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</si>
  <si>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</si>
  <si>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</si>
  <si>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</si>
  <si>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</si>
  <si>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</si>
  <si>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</si>
  <si>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</si>
  <si>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</si>
  <si>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</si>
  <si>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</si>
  <si>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</si>
  <si>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</si>
  <si>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</si>
  <si>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</si>
  <si>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</si>
  <si>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</si>
  <si>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</si>
  <si>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</si>
  <si>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</si>
  <si>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</si>
  <si>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</si>
  <si>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</si>
  <si>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</si>
  <si>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</si>
  <si>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</si>
  <si>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</si>
  <si>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</si>
  <si>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</si>
  <si>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</si>
  <si>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</si>
  <si>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</si>
  <si>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</si>
  <si>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</si>
  <si>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</si>
  <si>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</si>
  <si>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</si>
  <si>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</si>
  <si>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</si>
  <si>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</si>
  <si>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</si>
  <si>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</si>
  <si>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</si>
  <si>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</si>
  <si>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</si>
  <si>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</si>
  <si>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</si>
  <si>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</si>
  <si>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</si>
  <si>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</si>
  <si>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</si>
  <si>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</si>
  <si>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</si>
  <si>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</si>
  <si>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</si>
  <si>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</si>
  <si>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</si>
  <si>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</si>
  <si>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</si>
  <si>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</si>
  <si>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</si>
  <si>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</si>
  <si>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</si>
  <si>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</si>
  <si>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</si>
  <si>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</si>
  <si>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</si>
  <si>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</si>
  <si>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</si>
  <si>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</si>
  <si>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</si>
  <si>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</si>
  <si>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</si>
  <si>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</si>
  <si>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</si>
  <si>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</si>
  <si>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</si>
  <si>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</si>
  <si>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</si>
  <si>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</si>
  <si>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</si>
  <si>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</si>
  <si>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</si>
  <si>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</si>
  <si>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</si>
  <si>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</si>
  <si>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</si>
  <si>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</si>
  <si>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</si>
  <si>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</si>
  <si>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</si>
  <si>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</si>
  <si>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</si>
  <si>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</si>
  <si>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</si>
  <si>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</si>
  <si>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</si>
  <si>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</si>
  <si>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</si>
  <si>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</si>
  <si>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</si>
  <si>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</si>
  <si>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</si>
  <si>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</si>
  <si>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</si>
  <si>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</si>
  <si>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</si>
  <si>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</si>
  <si>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</si>
  <si>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</si>
  <si>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</si>
  <si>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</si>
  <si>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</si>
  <si>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</si>
  <si>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</si>
  <si>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</si>
  <si>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</si>
  <si>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</si>
  <si>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</si>
  <si>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</si>
  <si>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</si>
  <si>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</si>
  <si>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</si>
  <si>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</si>
  <si>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</si>
  <si>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</si>
  <si>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</si>
  <si>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</si>
  <si>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</si>
  <si>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</si>
  <si>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</si>
  <si>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</si>
  <si>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</si>
  <si>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</si>
  <si>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</si>
  <si>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</si>
  <si>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</si>
  <si>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</si>
  <si>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</si>
  <si>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</si>
  <si>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</si>
  <si>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</si>
  <si>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</si>
  <si>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</si>
  <si>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</si>
  <si>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</si>
  <si>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</si>
  <si>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</si>
  <si>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</si>
  <si>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</si>
  <si>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</si>
  <si>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</si>
  <si>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</si>
  <si>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</si>
  <si>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</si>
  <si>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</si>
  <si>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</si>
  <si>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</si>
  <si>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</si>
  <si>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</si>
  <si>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</si>
  <si>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</si>
  <si>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</si>
  <si>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</si>
  <si>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</si>
  <si>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</si>
  <si>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</si>
  <si>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</si>
  <si>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</si>
  <si>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</si>
  <si>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</si>
  <si>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</si>
  <si>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</si>
  <si>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</si>
  <si>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</si>
  <si>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</si>
  <si>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</si>
  <si>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</si>
  <si>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</si>
  <si>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</si>
  <si>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</si>
  <si>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</si>
  <si>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</si>
  <si>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</si>
  <si>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</si>
  <si>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</si>
  <si>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</si>
  <si>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</si>
  <si>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</si>
  <si>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</si>
  <si>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</si>
  <si>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</si>
  <si>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</si>
  <si>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</si>
  <si>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</si>
  <si>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</si>
  <si>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</si>
  <si>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</si>
  <si>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</si>
  <si>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</si>
  <si>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</si>
  <si>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</si>
  <si>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</si>
  <si>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</si>
  <si>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</si>
  <si>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</si>
  <si>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</si>
  <si>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</si>
  <si>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</si>
  <si>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</si>
  <si>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</si>
  <si>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</si>
  <si>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</si>
  <si>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</si>
  <si>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</si>
  <si>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</si>
  <si>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</si>
  <si>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</si>
  <si>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</si>
  <si>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</si>
  <si>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</si>
  <si>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</si>
  <si>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</si>
  <si>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</si>
  <si>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</si>
  <si>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</si>
  <si>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</si>
  <si>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</si>
  <si>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</si>
  <si>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</si>
  <si>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</si>
  <si>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</si>
  <si>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</si>
  <si>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</si>
  <si>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</si>
  <si>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</si>
  <si>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</si>
  <si>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</si>
  <si>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</si>
  <si>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</si>
  <si>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</si>
  <si>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</si>
  <si>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</si>
  <si>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</si>
  <si>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</si>
  <si>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</si>
  <si>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</si>
  <si>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</si>
  <si>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</si>
  <si>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</si>
  <si>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</si>
  <si>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</si>
  <si>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</si>
  <si>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</si>
  <si>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</si>
  <si>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</si>
  <si>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</si>
  <si>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</si>
  <si>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</si>
  <si>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</si>
  <si>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</si>
  <si>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</si>
  <si>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</si>
  <si>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</si>
  <si>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</si>
  <si>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</si>
  <si>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</si>
  <si>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</si>
  <si>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</si>
  <si>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</si>
  <si>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</si>
  <si>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</si>
  <si>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</si>
  <si>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</si>
  <si>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</si>
  <si>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</si>
  <si>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</si>
  <si>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</si>
  <si>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</si>
  <si>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</si>
  <si>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</si>
  <si>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</si>
  <si>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</si>
  <si>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</si>
  <si>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</si>
  <si>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</si>
  <si>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</si>
  <si>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</si>
  <si>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</si>
  <si>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</si>
  <si>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</si>
  <si>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</si>
  <si>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</si>
  <si>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</si>
  <si>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</si>
  <si>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</si>
  <si>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</si>
  <si>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</si>
  <si>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</si>
  <si>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</si>
  <si>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</si>
  <si>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</si>
  <si>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</si>
  <si>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</si>
  <si>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</si>
  <si>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</si>
  <si>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</si>
  <si>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</si>
  <si>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</si>
  <si>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</si>
  <si>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</si>
  <si>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</si>
  <si>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</si>
  <si>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</si>
  <si>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</si>
  <si>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</si>
  <si>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</si>
  <si>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</si>
  <si>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</si>
  <si>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</si>
  <si>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</si>
  <si>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</si>
  <si>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</si>
  <si>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</si>
  <si>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</si>
  <si>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</si>
  <si>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</si>
  <si>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</si>
  <si>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</si>
  <si>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</si>
  <si>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</si>
  <si>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</si>
  <si>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</si>
  <si>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</si>
  <si>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</si>
  <si>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</si>
  <si>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</si>
  <si>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</si>
  <si>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</si>
  <si>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</si>
  <si>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</si>
  <si>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</si>
  <si>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</si>
  <si>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</si>
  <si>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</si>
  <si>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</si>
  <si>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</si>
  <si>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</si>
  <si>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</si>
  <si>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</si>
  <si>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</si>
  <si>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</si>
  <si>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</si>
  <si>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</si>
  <si>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</si>
  <si>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</si>
  <si>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</si>
  <si>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</si>
  <si>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</si>
  <si>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</si>
  <si>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</si>
  <si>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</si>
  <si>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</si>
  <si>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</si>
  <si>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</si>
  <si>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</si>
  <si>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</si>
  <si>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</si>
  <si>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</si>
  <si>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</si>
  <si>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</si>
  <si>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</si>
  <si>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</si>
  <si>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</si>
  <si>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</si>
  <si>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</si>
  <si>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</si>
  <si>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</si>
  <si>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</si>
  <si>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</si>
  <si>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</si>
  <si>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</si>
  <si>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</si>
  <si>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</si>
  <si>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</si>
  <si>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</si>
  <si>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</si>
  <si>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</si>
  <si>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</si>
  <si>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</si>
  <si>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</si>
  <si>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</si>
  <si>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</si>
  <si>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</si>
  <si>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</si>
  <si>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</si>
  <si>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</si>
  <si>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</si>
  <si>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</si>
  <si>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</si>
  <si>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</si>
  <si>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</si>
  <si>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</si>
  <si>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</si>
  <si>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</si>
  <si>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</si>
  <si>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</si>
  <si>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</si>
  <si>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</si>
  <si>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</si>
  <si>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</si>
  <si>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</si>
  <si>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</si>
  <si>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</si>
  <si>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</si>
  <si>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</si>
  <si>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</si>
  <si>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</si>
  <si>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</si>
  <si>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</si>
  <si>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</si>
  <si>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</si>
  <si>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</si>
  <si>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</si>
  <si>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</si>
  <si>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</si>
  <si>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</si>
  <si>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</si>
  <si>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</si>
  <si>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</si>
  <si>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</si>
  <si>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</si>
  <si>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</si>
  <si>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</si>
  <si>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</si>
  <si>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</si>
  <si>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</si>
  <si>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</si>
  <si>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</si>
  <si>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</si>
  <si>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</si>
  <si>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</si>
  <si>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</si>
  <si>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</si>
  <si>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</si>
  <si>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</si>
  <si>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</si>
  <si>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</si>
  <si>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</si>
  <si>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</si>
  <si>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</si>
  <si>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</si>
  <si>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</si>
  <si>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</si>
  <si>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</si>
  <si>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</si>
  <si>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</si>
  <si>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</si>
  <si>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</si>
  <si>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</si>
  <si>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</si>
  <si>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</si>
  <si>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</si>
  <si>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</si>
  <si>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</si>
  <si>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</si>
  <si>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</si>
  <si>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</si>
  <si>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</si>
  <si>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</si>
  <si>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</si>
  <si>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</si>
  <si>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</si>
  <si>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</si>
  <si>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</si>
  <si>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</si>
  <si>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</si>
  <si>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</si>
  <si>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</si>
  <si>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</si>
  <si>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</si>
  <si>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</si>
  <si>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</si>
  <si>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</si>
  <si>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</si>
  <si>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</si>
  <si>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</si>
  <si>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</si>
  <si>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</si>
  <si>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</si>
  <si>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</si>
  <si>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</si>
  <si>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</si>
  <si>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</si>
  <si>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</si>
  <si>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</si>
  <si>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</si>
  <si>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</si>
  <si>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</si>
  <si>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</si>
  <si>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</si>
  <si>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</si>
  <si>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</si>
  <si>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</si>
  <si>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</si>
  <si>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</si>
  <si>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</si>
  <si>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</si>
  <si>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</si>
  <si>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</si>
  <si>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</si>
  <si>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</si>
  <si>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</si>
  <si>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</si>
  <si>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</si>
  <si>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</si>
  <si>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</si>
  <si>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</si>
  <si>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</si>
  <si>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</si>
  <si>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</si>
  <si>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</si>
  <si>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</si>
  <si>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</si>
  <si>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</si>
  <si>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</si>
  <si>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</si>
  <si>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</si>
  <si>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</si>
  <si>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</si>
  <si>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</si>
  <si>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</si>
  <si>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</si>
  <si>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</si>
  <si>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</si>
  <si>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</si>
  <si>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</si>
  <si>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</si>
  <si>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</si>
  <si>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</si>
  <si>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</si>
  <si>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</si>
  <si>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</si>
  <si>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</si>
  <si>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</si>
  <si>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</si>
  <si>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</si>
  <si>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</si>
  <si>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</si>
  <si>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</si>
  <si>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</si>
  <si>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</si>
  <si>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</si>
  <si>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</si>
  <si>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</si>
  <si>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</si>
  <si>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</si>
  <si>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</si>
  <si>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</si>
  <si>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</si>
  <si>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</si>
  <si>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</si>
  <si>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</si>
  <si>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</si>
  <si>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</si>
  <si>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</si>
  <si>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</si>
  <si>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</si>
  <si>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</si>
  <si>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</si>
  <si>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</si>
  <si>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</si>
  <si>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</si>
  <si>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</si>
  <si>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</si>
  <si>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</si>
  <si>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</si>
  <si>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</si>
  <si>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</si>
  <si>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</si>
  <si>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</si>
  <si>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</si>
  <si>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</si>
  <si>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</si>
  <si>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</si>
  <si>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</si>
  <si>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</si>
  <si>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</si>
  <si>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</si>
  <si>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</si>
  <si>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</si>
  <si>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</si>
  <si>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</si>
  <si>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</si>
  <si>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</si>
  <si>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</si>
  <si>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</si>
  <si>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</si>
  <si>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</si>
  <si>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</si>
  <si>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</si>
  <si>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</si>
  <si>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</si>
  <si>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</si>
  <si>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</si>
  <si>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</si>
  <si>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</si>
  <si>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</si>
  <si>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</si>
  <si>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</si>
  <si>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</si>
  <si>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</si>
  <si>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</si>
  <si>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</si>
  <si>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</si>
  <si>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</si>
  <si>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</si>
  <si>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</si>
  <si>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</si>
  <si>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</si>
  <si>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</si>
  <si>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</si>
  <si>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</si>
  <si>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</si>
  <si>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</si>
  <si>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</si>
  <si>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</si>
  <si>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</si>
  <si>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</si>
  <si>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</si>
  <si>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</si>
  <si>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</si>
  <si>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</si>
  <si>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</si>
  <si>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</si>
  <si>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</si>
  <si>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</si>
  <si>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</si>
  <si>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</si>
  <si>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</si>
  <si>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</si>
  <si>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</si>
  <si>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</si>
  <si>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</si>
  <si>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</si>
  <si>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</si>
  <si>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</si>
  <si>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</si>
  <si>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</si>
  <si>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</si>
  <si>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</si>
  <si>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</si>
  <si>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</si>
  <si>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</si>
  <si>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</si>
  <si>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</si>
  <si>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</si>
  <si>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</si>
  <si>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</si>
  <si>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</si>
  <si>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</si>
  <si>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</si>
  <si>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</si>
  <si>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</si>
  <si>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</si>
  <si>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</si>
  <si>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</si>
  <si>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</si>
  <si>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</si>
  <si>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</si>
  <si>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</si>
  <si>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</si>
  <si>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</si>
  <si>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</si>
  <si>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</si>
  <si>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</si>
  <si>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</si>
  <si>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</si>
  <si>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</si>
  <si>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</si>
  <si>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</si>
  <si>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</si>
  <si>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</si>
  <si>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</si>
  <si>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</si>
  <si>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</si>
  <si>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</si>
  <si>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</si>
  <si>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</si>
  <si>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</si>
  <si>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</si>
  <si>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</si>
  <si>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</si>
  <si>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</si>
  <si>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</si>
  <si>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</si>
  <si>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</si>
  <si>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</si>
  <si>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</si>
  <si>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</si>
  <si>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</si>
  <si>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</si>
  <si>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</si>
  <si>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</si>
  <si>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</si>
  <si>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</si>
  <si>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</si>
  <si>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</si>
  <si>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</si>
  <si>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</si>
  <si>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</si>
  <si>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</si>
  <si>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</si>
  <si>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</si>
  <si>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</si>
  <si>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</si>
  <si>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</si>
  <si>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</si>
  <si>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</si>
  <si>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</si>
  <si>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</si>
  <si>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</si>
  <si>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</si>
  <si>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</si>
  <si>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</si>
  <si>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</si>
  <si>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</si>
  <si>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</si>
  <si>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</si>
  <si>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</si>
  <si>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</si>
  <si>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</si>
  <si>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</si>
  <si>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</si>
  <si>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</si>
  <si>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</si>
  <si>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</si>
  <si>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</si>
  <si>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</si>
  <si>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</si>
  <si>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</si>
  <si>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</si>
  <si>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</si>
  <si>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</si>
  <si>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</si>
  <si>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</si>
  <si>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</si>
  <si>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</si>
  <si>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</si>
  <si>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</si>
  <si>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</si>
  <si>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</si>
  <si>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</si>
  <si>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</si>
  <si>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</si>
  <si>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</si>
  <si>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</si>
  <si>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</si>
  <si>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</si>
  <si>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</si>
  <si>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</si>
  <si>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</si>
  <si>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</si>
  <si>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</si>
  <si>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</si>
  <si>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</si>
  <si>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</si>
  <si>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</si>
  <si>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</si>
  <si>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</si>
  <si>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</si>
  <si>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</si>
  <si>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</si>
  <si>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</si>
  <si>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</si>
  <si>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</si>
  <si>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</si>
  <si>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</si>
  <si>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</si>
  <si>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</si>
  <si>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</si>
  <si>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</si>
  <si>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</si>
  <si>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</si>
  <si>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</si>
  <si>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</si>
  <si>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</si>
  <si>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</si>
  <si>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</si>
  <si>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</si>
  <si>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</si>
  <si>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</si>
  <si>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</si>
  <si>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</si>
  <si>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</si>
  <si>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</si>
  <si>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</si>
  <si>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</si>
  <si>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</si>
  <si>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</si>
  <si>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</si>
  <si>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</si>
  <si>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</si>
  <si>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</si>
  <si>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</si>
  <si>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</si>
  <si>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</si>
  <si>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</si>
  <si>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</si>
  <si>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</si>
  <si>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</si>
  <si>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</si>
  <si>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</si>
  <si>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</si>
  <si>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</si>
  <si>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</si>
  <si>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</si>
  <si>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</si>
  <si>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</si>
  <si>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</si>
  <si>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</si>
  <si>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</si>
  <si>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</si>
  <si>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</si>
  <si>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</si>
  <si>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</si>
  <si>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</si>
  <si>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</si>
  <si>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</si>
  <si>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</si>
  <si>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</si>
  <si>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</si>
  <si>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</si>
  <si>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</si>
  <si>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</si>
  <si>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</si>
  <si>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</si>
  <si>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</si>
  <si>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</si>
  <si>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</si>
  <si>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</si>
  <si>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</si>
  <si>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</si>
  <si>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</si>
  <si>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</si>
  <si>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</si>
  <si>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</si>
  <si>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</si>
  <si>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</si>
  <si>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</si>
  <si>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</si>
  <si>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</si>
  <si>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</si>
  <si>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</si>
  <si>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</si>
  <si>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</si>
  <si>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</si>
  <si>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</si>
  <si>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</si>
  <si>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</si>
  <si>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</si>
  <si>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</si>
  <si>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</si>
  <si>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</si>
  <si>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</si>
  <si>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</si>
  <si>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</si>
  <si>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</si>
  <si>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</si>
  <si>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</si>
  <si>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</si>
  <si>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</si>
  <si>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</si>
  <si>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</si>
  <si>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</si>
  <si>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</si>
  <si>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</si>
  <si>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</si>
  <si>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</si>
  <si>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</si>
  <si>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</si>
  <si>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</si>
  <si>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</si>
  <si>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</si>
  <si>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</si>
  <si>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</si>
  <si>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</si>
  <si>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</si>
  <si>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</si>
  <si>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</si>
  <si>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</si>
  <si>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</si>
  <si>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</si>
  <si>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</si>
  <si>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</si>
  <si>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</si>
  <si>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</si>
  <si>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</si>
  <si>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</si>
  <si>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</si>
  <si>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</si>
  <si>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</si>
  <si>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</si>
  <si>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</si>
  <si>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</si>
  <si>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</si>
  <si>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</si>
  <si>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</si>
  <si>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</si>
  <si>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</si>
  <si>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</si>
  <si>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</si>
  <si>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</si>
  <si>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</si>
  <si>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</si>
  <si>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</si>
  <si>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</si>
  <si>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</si>
  <si>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</si>
  <si>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</si>
  <si>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</si>
  <si>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</si>
  <si>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</si>
  <si>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</si>
  <si>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</si>
  <si>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</si>
  <si>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</si>
  <si>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</si>
  <si>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</si>
  <si>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</si>
  <si>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</si>
  <si>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</si>
  <si>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</si>
  <si>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</si>
  <si>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</si>
  <si>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</si>
  <si>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</si>
  <si>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</si>
  <si>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</si>
  <si>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</si>
  <si>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</si>
  <si>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</si>
  <si>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</si>
  <si>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</si>
  <si>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</si>
  <si>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</si>
  <si>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</si>
  <si>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</si>
  <si>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</si>
  <si>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</si>
  <si>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</si>
  <si>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</si>
  <si>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</si>
  <si>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</si>
  <si>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</si>
  <si>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</si>
  <si>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</si>
  <si>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</si>
  <si>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</si>
  <si>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</si>
  <si>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</si>
  <si>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</si>
  <si>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</si>
  <si>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</si>
  <si>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</si>
  <si>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</si>
  <si>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</si>
  <si>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</si>
  <si>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</si>
  <si>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</si>
  <si>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</si>
  <si>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</si>
  <si>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</si>
  <si>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</si>
  <si>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</si>
  <si>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</si>
  <si>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</si>
  <si>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</si>
  <si>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</si>
  <si>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</si>
  <si>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</si>
  <si>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</si>
  <si>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</si>
  <si>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</si>
  <si>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</si>
  <si>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</si>
  <si>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</si>
  <si>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</si>
  <si>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</si>
  <si>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</si>
  <si>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</si>
  <si>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</si>
  <si>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</si>
  <si>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</si>
  <si>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</si>
  <si>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</si>
  <si>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</si>
  <si>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</si>
  <si>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</si>
  <si>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</si>
  <si>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</si>
  <si>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</si>
  <si>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</si>
  <si>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</si>
  <si>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</si>
  <si>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</si>
  <si>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</si>
  <si>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</si>
  <si>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</si>
  <si>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</si>
  <si>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</si>
  <si>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</si>
  <si>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</si>
  <si>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</si>
  <si>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</si>
  <si>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</si>
  <si>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</si>
  <si>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</si>
  <si>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</si>
  <si>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</si>
  <si>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</si>
  <si>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</si>
  <si>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</si>
  <si>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</si>
  <si>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</si>
  <si>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</si>
  <si>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</si>
  <si>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</si>
  <si>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</si>
  <si>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</si>
  <si>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</si>
  <si>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</si>
  <si>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</si>
  <si>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</si>
  <si>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</si>
  <si>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</si>
  <si>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</si>
  <si>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</si>
  <si>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</si>
  <si>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</si>
  <si>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</si>
  <si>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</si>
  <si>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</si>
  <si>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</si>
  <si>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</si>
  <si>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</si>
  <si>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</si>
  <si>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</si>
  <si>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</si>
  <si>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</si>
  <si>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</si>
  <si>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</si>
  <si>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</si>
  <si>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</si>
  <si>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</si>
  <si>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</si>
  <si>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</si>
  <si>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</si>
  <si>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</si>
  <si>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</si>
  <si>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</si>
  <si>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</si>
  <si>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</si>
  <si>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</si>
  <si>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</si>
  <si>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</si>
  <si>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</si>
  <si>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</si>
  <si>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</si>
  <si>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</si>
  <si>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</si>
  <si>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</si>
  <si>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</si>
  <si>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</si>
  <si>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</si>
  <si>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</si>
  <si>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</si>
  <si>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</si>
  <si>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</si>
  <si>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</si>
  <si>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</si>
  <si>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</si>
  <si>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</si>
  <si>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</si>
  <si>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</si>
  <si>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</si>
  <si>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</si>
  <si>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</si>
  <si>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</si>
  <si>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</si>
  <si>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</si>
  <si>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</si>
  <si>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</si>
  <si>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</si>
  <si>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</si>
  <si>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</si>
  <si>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</si>
  <si>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</si>
  <si>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</si>
  <si>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</si>
  <si>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</si>
  <si>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</si>
  <si>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</si>
  <si>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</si>
  <si>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</si>
  <si>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</si>
  <si>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</si>
  <si>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</si>
  <si>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</si>
  <si>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</si>
  <si>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</si>
  <si>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</si>
  <si>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</si>
  <si>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</si>
  <si>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</si>
  <si>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</si>
  <si>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</si>
  <si>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</si>
  <si>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</si>
  <si>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</si>
  <si>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</si>
  <si>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</si>
  <si>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</si>
  <si>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</si>
  <si>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</si>
  <si>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</si>
  <si>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</si>
  <si>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</si>
  <si>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</si>
  <si>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</si>
  <si>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</si>
  <si>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</si>
  <si>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</si>
  <si>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</si>
  <si>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</si>
  <si>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</si>
  <si>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</si>
  <si>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</si>
  <si>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</si>
  <si>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</si>
  <si>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</si>
  <si>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</si>
  <si>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</si>
  <si>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</si>
  <si>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</si>
  <si>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</si>
  <si>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</si>
  <si>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</si>
  <si>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</si>
  <si>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</si>
  <si>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</si>
  <si>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</si>
  <si>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</si>
  <si>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</si>
  <si>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</si>
  <si>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</si>
  <si>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</si>
  <si>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</si>
  <si>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</si>
  <si>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</si>
  <si>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</si>
  <si>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</si>
  <si>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</si>
  <si>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</si>
  <si>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</si>
  <si>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</si>
  <si>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</si>
  <si>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</si>
  <si>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</si>
  <si>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</si>
  <si>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</si>
  <si>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</si>
  <si>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</si>
  <si>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</si>
  <si>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</si>
  <si>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</si>
  <si>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</si>
  <si>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</si>
  <si>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</si>
  <si>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</si>
  <si>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</si>
  <si>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</si>
  <si>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</si>
  <si>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</si>
  <si>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</si>
  <si>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</si>
  <si>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</si>
  <si>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</si>
  <si>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</si>
  <si>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</si>
  <si>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</si>
  <si>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</si>
  <si>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</si>
  <si>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</si>
  <si>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</si>
  <si>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</si>
  <si>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</si>
  <si>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</si>
  <si>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</si>
  <si>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</si>
  <si>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</si>
  <si>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</si>
  <si>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</si>
  <si>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</si>
  <si>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</si>
  <si>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</si>
  <si>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</si>
  <si>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</si>
  <si>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</si>
  <si>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</si>
  <si>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</si>
  <si>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</si>
  <si>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</si>
  <si>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</si>
  <si>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</si>
  <si>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</si>
  <si>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</si>
  <si>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</si>
  <si>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</si>
  <si>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</si>
  <si>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</si>
  <si>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</si>
  <si>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</si>
  <si>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</si>
  <si>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</si>
  <si>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</si>
  <si>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</si>
  <si>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</si>
  <si>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</si>
  <si>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</si>
  <si>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</si>
  <si>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</si>
  <si>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</si>
  <si>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</si>
  <si>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</si>
  <si>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</si>
  <si>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</si>
  <si>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</si>
  <si>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</si>
  <si>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</si>
  <si>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</si>
  <si>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</si>
  <si>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</si>
  <si>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</si>
  <si>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</si>
  <si>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</si>
  <si>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</si>
  <si>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</si>
  <si>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</si>
  <si>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</si>
  <si>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</si>
  <si>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</si>
  <si>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</si>
  <si>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</si>
  <si>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</si>
  <si>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</si>
  <si>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</si>
  <si>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</si>
  <si>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</si>
  <si>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</si>
  <si>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</si>
  <si>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</si>
  <si>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</si>
  <si>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</si>
  <si>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</si>
  <si>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</si>
  <si>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</si>
  <si>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</si>
  <si>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</si>
  <si>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</si>
  <si>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</si>
  <si>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</si>
  <si>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</si>
  <si>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</si>
  <si>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</si>
  <si>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</si>
  <si>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</si>
  <si>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</si>
  <si>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</si>
  <si>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</si>
  <si>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</si>
  <si>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</si>
  <si>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</si>
  <si>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</si>
  <si>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</si>
  <si>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</si>
  <si>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</si>
  <si>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</si>
  <si>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</si>
  <si>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</si>
  <si>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</si>
  <si>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</si>
  <si>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</si>
  <si>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</si>
  <si>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</si>
  <si>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</si>
  <si>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</si>
  <si>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</si>
  <si>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</si>
  <si>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</si>
  <si>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</si>
  <si>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</si>
  <si>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</si>
  <si>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</si>
  <si>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</si>
  <si>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</si>
  <si>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</si>
  <si>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</si>
  <si>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</si>
  <si>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</si>
  <si>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</si>
  <si>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</si>
  <si>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</si>
  <si>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</si>
  <si>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</si>
  <si>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</si>
  <si>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</si>
  <si>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</si>
  <si>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</si>
  <si>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</si>
  <si>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</si>
  <si>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</si>
  <si>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</si>
  <si>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</si>
  <si>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</si>
  <si>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</si>
  <si>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</si>
  <si>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</si>
  <si>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</si>
  <si>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</si>
  <si>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</si>
  <si>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</si>
  <si>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</si>
  <si>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</si>
  <si>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</si>
  <si>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</si>
  <si>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</si>
  <si>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</si>
  <si>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</si>
  <si>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</si>
  <si>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</si>
  <si>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</si>
  <si>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</si>
  <si>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</si>
  <si>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</si>
  <si>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</si>
  <si>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</si>
  <si>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</si>
  <si>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</si>
  <si>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</si>
  <si>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</si>
  <si>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</si>
  <si>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</si>
  <si>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</si>
  <si>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</si>
  <si>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</si>
  <si>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</si>
  <si>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</si>
  <si>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</si>
  <si>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</si>
  <si>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</si>
  <si>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</si>
  <si>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</si>
  <si>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</si>
  <si>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</si>
  <si>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</si>
  <si>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</si>
  <si>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</si>
  <si>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</si>
  <si>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</si>
  <si>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</si>
  <si>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</si>
  <si>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</si>
  <si>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</si>
  <si>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</si>
  <si>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</si>
  <si>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</si>
  <si>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</si>
  <si>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</si>
  <si>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</si>
  <si>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</si>
  <si>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</si>
  <si>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</si>
  <si>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</si>
  <si>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</si>
  <si>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</si>
  <si>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</si>
  <si>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</si>
  <si>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</si>
  <si>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</si>
  <si>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</si>
  <si>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</si>
  <si>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</si>
  <si>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</si>
  <si>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</si>
  <si>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</si>
  <si>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</si>
  <si>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</si>
  <si>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</si>
  <si>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</si>
  <si>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</si>
  <si>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</si>
  <si>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</si>
  <si>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</si>
  <si>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</si>
  <si>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</si>
  <si>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</si>
  <si>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</si>
  <si>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</si>
  <si>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</si>
  <si>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</si>
  <si>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</si>
  <si>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</si>
  <si>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</si>
  <si>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</si>
  <si>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</si>
  <si>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</si>
  <si>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</si>
  <si>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</si>
  <si>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</si>
  <si>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</si>
  <si>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</si>
  <si>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</si>
  <si>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</si>
  <si>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</si>
  <si>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</si>
  <si>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</si>
  <si>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</si>
  <si>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</si>
  <si>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</si>
  <si>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</si>
  <si>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</si>
  <si>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</si>
  <si>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</si>
  <si>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</si>
  <si>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</si>
  <si>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</si>
  <si>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</si>
  <si>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</si>
  <si>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</si>
  <si>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</si>
  <si>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</si>
  <si>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</si>
  <si>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</si>
  <si>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</si>
  <si>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</si>
  <si>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</si>
  <si>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</si>
  <si>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</si>
  <si>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</si>
  <si>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</si>
  <si>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</si>
  <si>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</si>
  <si>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</si>
  <si>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</si>
  <si>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</si>
  <si>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</si>
  <si>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</si>
  <si>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</si>
  <si>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</si>
  <si>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</si>
  <si>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</si>
  <si>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</si>
  <si>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</si>
  <si>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</si>
  <si>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</si>
  <si>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</si>
  <si>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</si>
  <si>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</si>
  <si>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</si>
  <si>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</si>
  <si>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</si>
  <si>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</si>
  <si>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</si>
  <si>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</si>
  <si>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</si>
  <si>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</si>
  <si>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</si>
  <si>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</si>
  <si>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</si>
  <si>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</si>
  <si>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</si>
  <si>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</si>
  <si>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</si>
  <si>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</si>
  <si>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</si>
  <si>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</si>
  <si>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</si>
  <si>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</si>
  <si>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</si>
  <si>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</si>
  <si>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</si>
  <si>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</si>
  <si>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</si>
  <si>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</si>
  <si>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</si>
  <si>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</si>
  <si>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</si>
  <si>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</si>
  <si>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</si>
  <si>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</si>
  <si>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</si>
  <si>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</si>
  <si>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</si>
  <si>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</si>
  <si>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</si>
  <si>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</si>
  <si>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</si>
  <si>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</si>
  <si>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</si>
  <si>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</si>
  <si>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</si>
  <si>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</si>
  <si>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</si>
  <si>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</si>
  <si>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</si>
  <si>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</si>
  <si>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</si>
  <si>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</si>
  <si>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</si>
  <si>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</si>
  <si>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</si>
  <si>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</si>
  <si>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</si>
  <si>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</si>
  <si>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</si>
  <si>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</si>
  <si>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</si>
  <si>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</si>
  <si>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</si>
  <si>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</si>
  <si>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</si>
  <si>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</si>
  <si>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</si>
  <si>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</si>
  <si>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</si>
  <si>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</si>
  <si>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</si>
  <si>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</si>
  <si>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</si>
  <si>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</si>
  <si>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</si>
  <si>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</si>
  <si>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</si>
  <si>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</si>
  <si>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</si>
  <si>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</si>
  <si>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</si>
  <si>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</si>
  <si>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</si>
  <si>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</si>
  <si>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</si>
  <si>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</si>
  <si>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</si>
  <si>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</si>
  <si>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</si>
  <si>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</si>
  <si>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</si>
  <si>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</si>
  <si>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</si>
  <si>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</si>
  <si>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</si>
  <si>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</si>
  <si>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</si>
  <si>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</si>
  <si>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</si>
  <si>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</si>
  <si>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</si>
  <si>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</si>
  <si>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</si>
  <si>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</si>
  <si>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</si>
  <si>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</si>
  <si>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</si>
  <si>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</si>
  <si>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</si>
  <si>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</si>
  <si>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</si>
  <si>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</si>
  <si>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</si>
  <si>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</si>
  <si>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</si>
  <si>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</si>
  <si>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</si>
  <si>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</si>
  <si>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</si>
  <si>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</si>
  <si>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</si>
  <si>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</si>
  <si>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</si>
  <si>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</si>
  <si>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</si>
  <si>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</si>
  <si>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</si>
  <si>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</si>
  <si>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</si>
  <si>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</si>
  <si>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</si>
  <si>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</si>
  <si>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</si>
  <si>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</si>
  <si>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</si>
  <si>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</si>
  <si>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</si>
  <si>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</si>
  <si>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</si>
  <si>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</si>
  <si>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</si>
  <si>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</si>
  <si>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</si>
  <si>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</si>
  <si>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</si>
  <si>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</si>
  <si>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</si>
  <si>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</si>
  <si>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</si>
  <si>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</si>
  <si>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</si>
  <si>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</si>
  <si>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</si>
  <si>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</si>
  <si>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</si>
  <si>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</si>
  <si>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</si>
  <si>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</si>
  <si>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</si>
  <si>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</si>
  <si>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</si>
  <si>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</si>
  <si>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</si>
  <si>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</si>
  <si>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</si>
  <si>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</si>
  <si>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</si>
  <si>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</si>
  <si>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</si>
  <si>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</si>
  <si>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</si>
  <si>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</si>
  <si>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</si>
  <si>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</si>
  <si>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</si>
  <si>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</si>
  <si>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</si>
  <si>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</si>
  <si>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</si>
  <si>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</si>
  <si>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</si>
  <si>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</si>
  <si>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</si>
  <si>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</si>
  <si>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</si>
  <si>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</si>
  <si>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</si>
  <si>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</si>
  <si>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</si>
  <si>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</si>
  <si>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</si>
  <si>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</si>
  <si>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</si>
  <si>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</si>
  <si>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</si>
  <si>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</si>
  <si>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</si>
  <si>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</si>
  <si>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</si>
  <si>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</si>
  <si>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</si>
  <si>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</si>
  <si>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</si>
  <si>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</si>
  <si>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</si>
  <si>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</si>
  <si>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</si>
  <si>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</si>
  <si>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</si>
  <si>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</si>
  <si>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</si>
  <si>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</si>
  <si>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</si>
  <si>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</si>
  <si>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</si>
  <si>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</si>
  <si>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</si>
  <si>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</si>
  <si>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</si>
  <si>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</si>
  <si>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</si>
  <si>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</si>
  <si>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</si>
  <si>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</si>
  <si>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</si>
  <si>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</si>
  <si>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</si>
  <si>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</si>
  <si>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</si>
  <si>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</si>
  <si>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</si>
  <si>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</si>
  <si>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</si>
  <si>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</si>
  <si>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</si>
  <si>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</si>
  <si>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</si>
  <si>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</si>
  <si>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</si>
  <si>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</si>
  <si>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</si>
  <si>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</si>
  <si>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</si>
  <si>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</si>
  <si>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</si>
  <si>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</si>
  <si>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</si>
  <si>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</si>
  <si>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</si>
  <si>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</si>
  <si>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</si>
  <si>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</si>
  <si>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</si>
  <si>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</si>
  <si>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</si>
  <si>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</si>
  <si>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</si>
  <si>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</si>
  <si>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</si>
  <si>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</si>
  <si>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</si>
  <si>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</si>
  <si>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</si>
  <si>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</si>
  <si>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</si>
  <si>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</si>
  <si>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</si>
  <si>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</si>
  <si>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</si>
  <si>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</si>
  <si>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</si>
  <si>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</si>
  <si>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</si>
  <si>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</si>
  <si>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</si>
  <si>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</si>
  <si>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</si>
  <si>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</si>
  <si>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</si>
  <si>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</si>
  <si>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</si>
  <si>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</si>
  <si>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</si>
  <si>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</si>
  <si>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</si>
  <si>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</si>
  <si>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</si>
  <si>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</si>
  <si>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</si>
  <si>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</si>
  <si>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</si>
  <si>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</si>
  <si>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</si>
  <si>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</si>
  <si>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</si>
  <si>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</si>
  <si>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</si>
  <si>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</si>
  <si>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</si>
  <si>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</si>
  <si>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</si>
  <si>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</si>
  <si>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</si>
  <si>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</si>
  <si>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</si>
  <si>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</si>
  <si>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</si>
  <si>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</si>
  <si>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</si>
  <si>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</si>
  <si>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</si>
  <si>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</si>
  <si>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</si>
  <si>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</si>
  <si>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</si>
  <si>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</si>
  <si>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</si>
  <si>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</si>
  <si>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</si>
  <si>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</si>
  <si>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</si>
  <si>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</si>
  <si>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</si>
  <si>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</si>
  <si>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</si>
  <si>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</si>
  <si>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</si>
  <si>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</si>
  <si>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</si>
  <si>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</si>
  <si>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</si>
  <si>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</si>
  <si>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</si>
  <si>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</si>
  <si>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</si>
  <si>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</si>
  <si>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</si>
  <si>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</si>
  <si>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</si>
  <si>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</si>
  <si>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</si>
  <si>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</si>
  <si>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</si>
  <si>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</si>
  <si>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</si>
  <si>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</si>
  <si>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</si>
  <si>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</si>
  <si>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</si>
  <si>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</si>
  <si>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</si>
  <si>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</si>
  <si>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</si>
  <si>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</si>
  <si>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</si>
  <si>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</si>
  <si>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</si>
  <si>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</si>
  <si>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</si>
  <si>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</si>
  <si>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</si>
  <si>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</si>
  <si>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</si>
  <si>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</si>
  <si>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</si>
  <si>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</si>
  <si>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</si>
  <si>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</si>
  <si>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</si>
  <si>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</si>
  <si>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</si>
  <si>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</si>
  <si>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</si>
  <si>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</si>
  <si>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</si>
  <si>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</si>
  <si>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</si>
  <si>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</si>
  <si>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</si>
  <si>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</si>
  <si>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</si>
  <si>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</si>
  <si>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</si>
  <si>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</si>
  <si>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</si>
  <si>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</si>
  <si>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</si>
  <si>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</si>
  <si>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</si>
  <si>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</si>
  <si>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</si>
  <si>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</si>
  <si>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</si>
  <si>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</si>
  <si>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</si>
  <si>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</si>
  <si>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</si>
  <si>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</si>
  <si>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</si>
  <si>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</si>
  <si>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</si>
  <si>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</si>
  <si>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</si>
  <si>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</si>
  <si>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</si>
  <si>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</si>
  <si>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</si>
  <si>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</si>
  <si>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</si>
  <si>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</si>
  <si>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</si>
  <si>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</si>
  <si>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</si>
  <si>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</si>
  <si>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</si>
  <si>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</si>
  <si>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</si>
  <si>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</si>
  <si>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</si>
  <si>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</si>
  <si>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</si>
  <si>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</si>
  <si>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</si>
  <si>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</si>
  <si>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</si>
  <si>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</si>
  <si>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</si>
  <si>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</si>
  <si>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</si>
  <si>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</si>
  <si>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</si>
  <si>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</si>
  <si>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</si>
  <si>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</si>
  <si>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</si>
  <si>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</si>
  <si>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</si>
  <si>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</si>
  <si>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</si>
  <si>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</si>
  <si>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</si>
  <si>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</si>
  <si>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</si>
  <si>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</si>
  <si>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</si>
  <si>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</si>
  <si>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</si>
  <si>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</si>
  <si>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</si>
  <si>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</si>
  <si>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</si>
  <si>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</si>
  <si>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</si>
  <si>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</si>
  <si>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</si>
  <si>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</si>
  <si>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</si>
  <si>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</si>
  <si>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</si>
  <si>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</si>
  <si>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</si>
  <si>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</si>
  <si>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</si>
  <si>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</si>
  <si>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</si>
  <si>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</si>
  <si>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</si>
  <si>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</si>
  <si>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</si>
  <si>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</si>
  <si>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</si>
  <si>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</si>
  <si>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</si>
  <si>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</si>
  <si>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</si>
  <si>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</si>
  <si>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</si>
  <si>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</si>
  <si>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</si>
  <si>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</si>
  <si>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</si>
  <si>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</si>
  <si>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</si>
  <si>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</si>
  <si>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</si>
  <si>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</si>
  <si>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</si>
  <si>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</si>
  <si>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</si>
  <si>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</si>
  <si>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</si>
  <si>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</si>
  <si>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</si>
  <si>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</si>
  <si>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</si>
  <si>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</si>
  <si>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</si>
  <si>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</si>
  <si>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</si>
  <si>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</si>
  <si>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</si>
  <si>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</si>
  <si>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</si>
  <si>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</si>
  <si>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</si>
  <si>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</si>
  <si>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</si>
  <si>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</si>
  <si>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</si>
  <si>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</si>
  <si>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</si>
  <si>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</si>
  <si>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</si>
  <si>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</si>
  <si>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</si>
  <si>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</si>
  <si>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</si>
  <si>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</si>
  <si>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</si>
  <si>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</si>
  <si>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</si>
  <si>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</si>
  <si>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</si>
  <si>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</si>
  <si>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</si>
  <si>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</si>
  <si>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</si>
  <si>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</si>
  <si>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</si>
  <si>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</si>
  <si>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</si>
  <si>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</si>
  <si>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</si>
  <si>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</si>
  <si>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</si>
  <si>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</si>
  <si>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</si>
  <si>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</si>
  <si>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</si>
  <si>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</si>
  <si>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</si>
  <si>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</si>
  <si>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</si>
  <si>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</si>
  <si>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</si>
  <si>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</si>
  <si>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</si>
  <si>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</si>
  <si>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</si>
  <si>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</si>
  <si>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</si>
  <si>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</si>
  <si>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</si>
  <si>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</si>
  <si>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</si>
  <si>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</si>
  <si>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</si>
  <si>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</si>
  <si>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</si>
  <si>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</si>
  <si>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</si>
  <si>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</si>
  <si>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</si>
  <si>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</si>
  <si>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</si>
  <si>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</si>
  <si>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</si>
  <si>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</si>
  <si>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</si>
  <si>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</si>
  <si>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</si>
  <si>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</si>
  <si>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</si>
  <si>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</si>
  <si>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</si>
  <si>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</si>
  <si>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</si>
  <si>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</si>
  <si>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</si>
  <si>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</si>
  <si>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</si>
  <si>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</si>
  <si>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</si>
  <si>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</si>
  <si>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</si>
  <si>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</si>
  <si>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</si>
  <si>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</si>
  <si>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</si>
  <si>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</si>
  <si>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</si>
  <si>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</si>
  <si>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</si>
  <si>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</si>
  <si>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</si>
  <si>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</si>
  <si>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</si>
  <si>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</si>
  <si>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</si>
  <si>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</si>
  <si>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</si>
  <si>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</si>
  <si>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</si>
  <si>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</si>
  <si>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</si>
  <si>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</si>
  <si>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</si>
  <si>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</si>
  <si>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</si>
  <si>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</si>
  <si>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</si>
  <si>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</si>
  <si>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</si>
  <si>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</si>
  <si>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</si>
  <si>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</si>
  <si>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</si>
  <si>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</si>
  <si>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</si>
  <si>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</si>
  <si>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</si>
  <si>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</si>
  <si>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</si>
  <si>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</si>
  <si>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</si>
  <si>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</si>
  <si>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</si>
  <si>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</si>
  <si>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</si>
  <si>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</si>
  <si>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</si>
  <si>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</si>
  <si>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</si>
  <si>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</si>
  <si>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</si>
  <si>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</si>
  <si>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</si>
  <si>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</si>
  <si>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</si>
  <si>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</si>
  <si>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</si>
  <si>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</si>
  <si>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</si>
  <si>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</si>
  <si>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</si>
  <si>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</si>
  <si>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</si>
  <si>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</si>
  <si>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</si>
  <si>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</si>
  <si>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</si>
  <si>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</si>
  <si>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</si>
  <si>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</si>
  <si>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</si>
  <si>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</si>
  <si>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</si>
  <si>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</si>
  <si>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</si>
  <si>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</si>
  <si>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</si>
  <si>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</si>
  <si>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</si>
  <si>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</si>
  <si>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</si>
  <si>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</si>
  <si>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</si>
  <si>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</si>
  <si>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</si>
  <si>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</si>
  <si>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</si>
  <si>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</si>
  <si>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</si>
  <si>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</si>
  <si>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</si>
  <si>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</si>
  <si>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</si>
  <si>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</si>
  <si>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</si>
  <si>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</si>
  <si>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</si>
  <si>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</si>
  <si>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</si>
  <si>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</si>
  <si>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</si>
  <si>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</si>
  <si>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</si>
  <si>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</si>
  <si>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</si>
  <si>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</si>
  <si>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</si>
  <si>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</si>
  <si>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</si>
  <si>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</si>
  <si>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</si>
  <si>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</si>
  <si>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</si>
  <si>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</si>
  <si>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</si>
  <si>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</si>
  <si>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</si>
  <si>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</si>
  <si>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</si>
  <si>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</si>
  <si>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</si>
  <si>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</si>
  <si>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</si>
  <si>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</si>
  <si>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</si>
  <si>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</si>
  <si>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</si>
  <si>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</si>
  <si>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</si>
  <si>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</si>
  <si>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</si>
  <si>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</si>
  <si>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</si>
  <si>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</si>
  <si>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</si>
  <si>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</si>
  <si>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</si>
  <si>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</si>
  <si>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</si>
  <si>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</si>
  <si>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</si>
  <si>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</si>
  <si>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</si>
  <si>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</si>
  <si>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</si>
  <si>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</si>
  <si>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</si>
  <si>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</si>
  <si>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</si>
  <si>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</si>
  <si>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</si>
  <si>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</si>
  <si>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</si>
  <si>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</si>
  <si>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</si>
  <si>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</si>
  <si>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</si>
  <si>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</si>
  <si>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</si>
  <si>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</si>
  <si>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</si>
  <si>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</si>
  <si>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</si>
  <si>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</si>
  <si>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</si>
  <si>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</si>
  <si>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</si>
  <si>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</si>
  <si>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</si>
  <si>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</si>
  <si>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</si>
  <si>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</si>
  <si>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</si>
  <si>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</si>
  <si>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</si>
  <si>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</si>
  <si>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</si>
  <si>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</si>
  <si>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</si>
  <si>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</si>
  <si>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</si>
  <si>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</si>
  <si>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</si>
  <si>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</si>
  <si>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</si>
  <si>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</si>
  <si>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</si>
  <si>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</si>
  <si>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</si>
  <si>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</si>
  <si>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</si>
  <si>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</si>
  <si>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</si>
  <si>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</si>
  <si>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</si>
  <si>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</si>
  <si>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</si>
  <si>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</si>
  <si>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</si>
  <si>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</si>
  <si>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</si>
  <si>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</si>
  <si>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</si>
  <si>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</si>
  <si>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</si>
  <si>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</si>
  <si>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</si>
  <si>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</si>
  <si>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</si>
  <si>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</si>
  <si>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</si>
  <si>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</si>
  <si>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</si>
  <si>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</si>
  <si>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</si>
  <si>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</si>
  <si>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</si>
  <si>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</si>
  <si>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</si>
  <si>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</si>
  <si>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</si>
  <si>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</si>
  <si>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</si>
  <si>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</si>
  <si>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</si>
  <si>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</si>
  <si>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</si>
  <si>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</si>
  <si>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</si>
  <si>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</si>
  <si>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</si>
  <si>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</si>
  <si>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</si>
  <si>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</si>
  <si>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</si>
  <si>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</si>
  <si>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</si>
  <si>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</si>
  <si>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</si>
  <si>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</si>
  <si>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</si>
  <si>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</si>
  <si>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</si>
  <si>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</si>
  <si>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</si>
  <si>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</si>
  <si>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</si>
  <si>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</si>
  <si>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</si>
  <si>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</si>
  <si>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</si>
  <si>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</si>
  <si>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</si>
  <si>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</si>
  <si>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</si>
  <si>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</si>
  <si>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</si>
  <si>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</si>
  <si>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</si>
  <si>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</si>
  <si>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</si>
  <si>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</si>
  <si>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</si>
  <si>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</si>
  <si>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</si>
  <si>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</si>
  <si>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</si>
  <si>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</si>
  <si>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</si>
  <si>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</si>
  <si>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</si>
  <si>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</si>
  <si>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</si>
  <si>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</si>
  <si>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</si>
  <si>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</si>
  <si>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</si>
  <si>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</si>
  <si>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</si>
  <si>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</si>
  <si>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</si>
  <si>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</si>
  <si>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</si>
  <si>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</si>
  <si>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</si>
  <si>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</si>
  <si>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</si>
  <si>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</si>
  <si>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</si>
  <si>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</si>
  <si>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</si>
  <si>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</si>
  <si>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</si>
  <si>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</si>
  <si>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</si>
  <si>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</si>
  <si>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</si>
  <si>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</si>
  <si>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</si>
  <si>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</si>
  <si>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</si>
  <si>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</si>
  <si>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</si>
  <si>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</si>
  <si>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</si>
  <si>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</si>
  <si>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</si>
  <si>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</si>
  <si>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</si>
  <si>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</si>
  <si>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</si>
  <si>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</si>
  <si>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</si>
  <si>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</si>
  <si>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</si>
  <si>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</si>
  <si>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</si>
  <si>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</si>
  <si>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</si>
  <si>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</si>
  <si>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</si>
  <si>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</si>
  <si>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</si>
  <si>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</si>
  <si>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</si>
  <si>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</si>
  <si>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</si>
  <si>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</si>
  <si>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</si>
  <si>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</si>
  <si>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</si>
  <si>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</si>
  <si>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</si>
  <si>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</si>
  <si>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</si>
  <si>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</si>
  <si>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</si>
  <si>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</si>
  <si>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</si>
  <si>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</si>
  <si>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</si>
  <si>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</si>
  <si>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</si>
  <si>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</si>
  <si>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</si>
  <si>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</si>
  <si>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</si>
  <si>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</si>
  <si>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</si>
  <si>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</si>
  <si>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</si>
  <si>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</si>
  <si>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</si>
  <si>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</si>
  <si>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</si>
  <si>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</si>
  <si>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</si>
  <si>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</si>
  <si>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</si>
  <si>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</si>
  <si>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</si>
  <si>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</si>
  <si>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</si>
  <si>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</si>
  <si>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</si>
  <si>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</si>
  <si>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</si>
  <si>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</si>
  <si>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</si>
  <si>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</si>
  <si>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</si>
  <si>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</si>
  <si>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</si>
  <si>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</si>
  <si>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</si>
  <si>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</si>
  <si>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</si>
  <si>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</si>
  <si>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</si>
  <si>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</si>
  <si>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</si>
  <si>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</si>
  <si>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</si>
  <si>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</si>
  <si>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</si>
  <si>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</si>
  <si>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</si>
  <si>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</si>
  <si>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</si>
  <si>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</si>
  <si>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</si>
  <si>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</si>
  <si>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</si>
  <si>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</si>
  <si>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</si>
  <si>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</si>
  <si>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</si>
  <si>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</si>
  <si>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</si>
  <si>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</si>
  <si>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</si>
  <si>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</si>
  <si>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</si>
  <si>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</si>
  <si>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</si>
  <si>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</si>
  <si>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</si>
  <si>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</si>
  <si>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</si>
  <si>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</si>
  <si>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</si>
  <si>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</si>
  <si>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</si>
  <si>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</si>
  <si>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</si>
  <si>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</si>
  <si>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</si>
  <si>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</si>
  <si>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</si>
  <si>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</si>
  <si>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</si>
  <si>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</si>
  <si>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</si>
  <si>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</si>
  <si>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</si>
  <si>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</si>
  <si>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</si>
  <si>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</si>
  <si>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</si>
  <si>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</si>
  <si>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</si>
  <si>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</si>
  <si>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</si>
  <si>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</si>
  <si>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</si>
  <si>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</si>
  <si>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</si>
  <si>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</si>
  <si>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</si>
  <si>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</si>
  <si>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</si>
  <si>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</si>
  <si>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</si>
  <si>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</si>
  <si>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</si>
  <si>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</si>
  <si>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</si>
  <si>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</si>
  <si>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</si>
  <si>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</si>
  <si>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</si>
  <si>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</si>
  <si>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</si>
  <si>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</si>
  <si>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</si>
  <si>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</si>
  <si>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</si>
  <si>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</si>
  <si>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</si>
  <si>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</si>
  <si>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</si>
  <si>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</si>
  <si>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</si>
  <si>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</si>
  <si>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</si>
  <si>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</si>
  <si>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</si>
  <si>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</si>
  <si>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</si>
  <si>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</si>
  <si>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</si>
  <si>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</si>
  <si>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</si>
  <si>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</si>
  <si>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</si>
  <si>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</si>
  <si>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</si>
  <si>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</si>
  <si>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</si>
  <si>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</si>
  <si>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</si>
  <si>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</si>
  <si>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</si>
  <si>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</si>
  <si>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</si>
  <si>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</si>
  <si>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</si>
  <si>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</si>
  <si>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</si>
  <si>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</si>
  <si>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</si>
  <si>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</si>
  <si>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</si>
  <si>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</si>
  <si>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</si>
  <si>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</si>
  <si>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</si>
  <si>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</si>
  <si>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</si>
  <si>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</si>
  <si>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</si>
  <si>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</si>
  <si>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</si>
  <si>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</si>
  <si>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</si>
  <si>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</si>
  <si>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</si>
  <si>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</si>
  <si>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</si>
  <si>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</si>
  <si>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</si>
  <si>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</si>
  <si>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</si>
  <si>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</si>
  <si>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</si>
  <si>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</si>
  <si>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</si>
  <si>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</si>
  <si>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</si>
  <si>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</si>
  <si>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</si>
  <si>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</si>
  <si>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</si>
  <si>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</si>
  <si>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</si>
  <si>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</si>
  <si>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</si>
  <si>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</si>
  <si>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</si>
  <si>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</si>
  <si>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</si>
  <si>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</si>
  <si>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</si>
  <si>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</si>
  <si>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</si>
  <si>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</si>
  <si>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</si>
  <si>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</si>
  <si>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</si>
  <si>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</si>
  <si>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</si>
  <si>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</si>
  <si>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</si>
  <si>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</si>
  <si>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</si>
  <si>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</si>
  <si>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</si>
  <si>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</si>
  <si>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</si>
  <si>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</si>
  <si>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</si>
  <si>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</si>
  <si>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</si>
  <si>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</si>
  <si>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</si>
  <si>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</si>
  <si>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</si>
  <si>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</si>
  <si>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</si>
  <si>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</si>
  <si>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</si>
  <si>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</si>
  <si>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</si>
  <si>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</si>
  <si>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</si>
  <si>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</si>
  <si>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</si>
  <si>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</si>
  <si>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</si>
  <si>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</si>
  <si>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</si>
  <si>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</si>
  <si>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</si>
  <si>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</si>
  <si>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</si>
  <si>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</si>
  <si>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</si>
  <si>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</si>
  <si>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</si>
  <si>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</si>
  <si>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</si>
  <si>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</si>
  <si>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</si>
  <si>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</si>
  <si>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</si>
  <si>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</si>
  <si>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</si>
  <si>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</si>
  <si>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</si>
  <si>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</si>
  <si>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</si>
  <si>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</si>
  <si>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</si>
  <si>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</si>
  <si>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</si>
  <si>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</si>
  <si>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</si>
  <si>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</si>
  <si>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</si>
  <si>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</si>
  <si>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</si>
  <si>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</si>
  <si>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</si>
  <si>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</si>
  <si>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</si>
  <si>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</si>
  <si>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</si>
  <si>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</si>
  <si>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</si>
  <si>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</si>
  <si>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</si>
  <si>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</si>
  <si>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</si>
  <si>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</si>
  <si>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</si>
  <si>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</si>
  <si>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</si>
  <si>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</si>
  <si>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</si>
  <si>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</si>
  <si>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</si>
  <si>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</si>
  <si>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</si>
  <si>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</si>
  <si>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</si>
  <si>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</si>
  <si>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</si>
  <si>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</si>
  <si>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</si>
  <si>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</si>
  <si>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</si>
  <si>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</si>
  <si>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</si>
  <si>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</si>
  <si>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</si>
  <si>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</si>
  <si>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</si>
  <si>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</si>
  <si>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</si>
  <si>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</si>
  <si>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</si>
  <si>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</si>
  <si>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</si>
  <si>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</si>
  <si>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</si>
  <si>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</si>
  <si>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</si>
  <si>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</si>
  <si>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</si>
  <si>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</si>
  <si>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</si>
  <si>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</si>
  <si>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</si>
  <si>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</si>
  <si>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</si>
  <si>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</si>
  <si>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</si>
  <si>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</si>
  <si>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</si>
  <si>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</si>
  <si>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</si>
  <si>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</si>
  <si>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</si>
  <si>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</si>
  <si>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</si>
  <si>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</si>
  <si>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</si>
  <si>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</si>
  <si>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</si>
  <si>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</si>
  <si>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</si>
  <si>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</si>
  <si>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</si>
  <si>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</si>
  <si>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</si>
  <si>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</si>
  <si>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</si>
  <si>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</si>
  <si>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</si>
  <si>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</si>
  <si>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</si>
  <si>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</si>
  <si>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</si>
  <si>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</si>
  <si>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</si>
  <si>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</si>
  <si>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</si>
  <si>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</si>
  <si>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</si>
  <si>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</si>
  <si>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</si>
  <si>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</si>
  <si>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</si>
  <si>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</si>
  <si>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</si>
  <si>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</si>
  <si>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</si>
  <si>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</si>
  <si>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</si>
  <si>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</si>
  <si>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</si>
  <si>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</si>
  <si>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</si>
  <si>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</si>
  <si>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</si>
  <si>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</si>
  <si>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</si>
  <si>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</si>
  <si>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</si>
  <si>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</si>
  <si>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</si>
  <si>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</si>
  <si>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</si>
  <si>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</si>
  <si>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</si>
  <si>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</si>
  <si>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</si>
  <si>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</si>
  <si>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</si>
  <si>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</si>
  <si>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</si>
  <si>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</si>
  <si>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</si>
  <si>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</si>
  <si>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</si>
  <si>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</si>
  <si>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</si>
  <si>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</si>
  <si>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</si>
  <si>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</si>
  <si>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</si>
  <si>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</si>
  <si>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</si>
  <si>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</si>
  <si>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</si>
  <si>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</si>
  <si>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</si>
  <si>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</si>
  <si>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</si>
  <si>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</si>
  <si>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</si>
  <si>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</si>
  <si>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</si>
  <si>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</si>
  <si>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</si>
  <si>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</si>
  <si>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</si>
  <si>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</si>
  <si>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</si>
  <si>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</si>
  <si>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</si>
  <si>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</si>
  <si>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</si>
  <si>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</si>
  <si>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</si>
  <si>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</si>
  <si>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</si>
  <si>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</si>
  <si>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</si>
  <si>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</si>
  <si>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</si>
  <si>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</si>
  <si>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</si>
  <si>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</si>
  <si>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</si>
  <si>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</si>
  <si>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</si>
  <si>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</si>
  <si>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</si>
  <si>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</si>
  <si>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</si>
  <si>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</si>
  <si>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</si>
  <si>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</si>
  <si>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</si>
  <si>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</si>
  <si>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</si>
  <si>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</si>
  <si>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</si>
  <si>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</si>
  <si>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</si>
  <si>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</si>
  <si>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</si>
  <si>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</si>
  <si>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</si>
  <si>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</si>
  <si>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</si>
  <si>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</si>
  <si>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</si>
  <si>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</si>
  <si>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</si>
  <si>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</si>
  <si>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</si>
  <si>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</si>
  <si>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</si>
  <si>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</si>
  <si>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</si>
  <si>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</si>
  <si>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</si>
  <si>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</si>
  <si>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</si>
  <si>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</si>
  <si>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</si>
  <si>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</si>
  <si>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</si>
  <si>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</si>
  <si>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</si>
  <si>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</si>
  <si>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</si>
  <si>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</si>
  <si>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</si>
  <si>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</si>
  <si>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</si>
  <si>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</si>
  <si>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</si>
  <si>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</si>
  <si>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</si>
  <si>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</si>
  <si>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</si>
  <si>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</si>
  <si>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</si>
  <si>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</si>
  <si>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</si>
  <si>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</si>
  <si>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</si>
  <si>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</si>
  <si>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</si>
  <si>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</si>
  <si>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</si>
  <si>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</si>
  <si>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</si>
  <si>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</si>
  <si>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</si>
  <si>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</si>
  <si>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</si>
  <si>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</si>
  <si>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</si>
  <si>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</si>
  <si>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</si>
  <si>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</si>
  <si>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</si>
  <si>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</si>
  <si>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</si>
  <si>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</si>
  <si>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</si>
  <si>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</si>
  <si>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</si>
  <si>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</si>
  <si>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</si>
  <si>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</si>
  <si>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</si>
  <si>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</si>
  <si>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</si>
  <si>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</si>
  <si>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</si>
  <si>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</si>
  <si>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</si>
  <si>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</si>
  <si>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</si>
  <si>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</si>
  <si>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</si>
  <si>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</si>
  <si>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</si>
  <si>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</si>
  <si>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</si>
  <si>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</si>
  <si>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</si>
  <si>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</si>
  <si>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</si>
  <si>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</si>
  <si>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</si>
  <si>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</si>
  <si>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</si>
  <si>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</si>
  <si>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</si>
  <si>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</si>
  <si>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</si>
  <si>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</si>
  <si>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</si>
  <si>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</si>
  <si>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</si>
  <si>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</si>
  <si>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</si>
  <si>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</si>
  <si>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</si>
  <si>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</si>
  <si>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</si>
  <si>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</si>
  <si>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</si>
  <si>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</si>
  <si>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</si>
  <si>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</si>
  <si>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</si>
  <si>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</si>
  <si>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</si>
  <si>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</si>
  <si>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</si>
  <si>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</si>
  <si>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</si>
  <si>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</si>
  <si>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</si>
  <si>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</si>
  <si>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</si>
  <si>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</si>
  <si>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</si>
  <si>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</si>
  <si>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</si>
  <si>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</si>
  <si>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</si>
  <si>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</si>
  <si>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</si>
  <si>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</si>
  <si>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</si>
  <si>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</si>
  <si>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</si>
  <si>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</si>
  <si>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</si>
  <si>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</si>
  <si>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</si>
  <si>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</si>
  <si>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</si>
  <si>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</si>
  <si>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</si>
  <si>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</si>
  <si>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</si>
  <si>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</si>
  <si>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</si>
  <si>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</si>
  <si>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</si>
  <si>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</si>
  <si>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</si>
  <si>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</si>
  <si>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</si>
  <si>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</si>
  <si>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</si>
  <si>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</si>
  <si>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</si>
  <si>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</si>
  <si>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</si>
  <si>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</si>
  <si>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</si>
  <si>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</si>
  <si>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</si>
  <si>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</si>
  <si>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</si>
  <si>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</si>
  <si>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</si>
  <si>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</si>
  <si>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</si>
  <si>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</si>
  <si>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</si>
  <si>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</si>
  <si>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</si>
  <si>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</si>
  <si>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</si>
  <si>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</si>
  <si>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</si>
  <si>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</si>
  <si>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</si>
  <si>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</si>
  <si>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</si>
  <si>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</si>
  <si>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</si>
  <si>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</si>
  <si>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</si>
  <si>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</si>
  <si>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</si>
  <si>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</si>
  <si>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</si>
  <si>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</si>
  <si>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</si>
  <si>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</si>
  <si>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</si>
  <si>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</si>
  <si>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</si>
  <si>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</si>
  <si>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</si>
  <si>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</si>
  <si>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</si>
  <si>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</si>
  <si>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</si>
  <si>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</si>
  <si>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</si>
  <si>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</si>
  <si>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</si>
  <si>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</si>
  <si>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</si>
  <si>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</si>
  <si>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</si>
  <si>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</si>
  <si>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</si>
  <si>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</si>
  <si>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</si>
  <si>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</si>
  <si>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</si>
  <si>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</si>
  <si>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</si>
  <si>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</si>
  <si>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</si>
  <si>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</si>
  <si>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</si>
  <si>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</si>
  <si>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</si>
  <si>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</si>
  <si>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</si>
  <si>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</si>
  <si>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</si>
  <si>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</si>
  <si>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</si>
  <si>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</si>
  <si>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</si>
  <si>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</si>
  <si>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</si>
  <si>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</si>
  <si>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</si>
  <si>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</si>
  <si>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</si>
  <si>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</si>
  <si>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</si>
  <si>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</si>
  <si>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</si>
  <si>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</si>
  <si>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</si>
  <si>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</si>
  <si>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</si>
  <si>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</si>
  <si>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</si>
  <si>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</si>
  <si>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</si>
  <si>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</si>
  <si>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</si>
  <si>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</si>
  <si>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</si>
  <si>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</si>
  <si>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</si>
  <si>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</si>
  <si>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</si>
  <si>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</si>
  <si>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</si>
  <si>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</si>
  <si>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</si>
  <si>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</si>
  <si>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</si>
  <si>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</si>
  <si>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</si>
  <si>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</si>
  <si>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</si>
  <si>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</si>
  <si>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</si>
  <si>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</si>
  <si>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</si>
  <si>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</si>
  <si>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</si>
  <si>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</si>
  <si>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</si>
  <si>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</si>
  <si>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</si>
  <si>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</si>
  <si>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</si>
  <si>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</si>
  <si>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</si>
  <si>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</si>
  <si>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</si>
  <si>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</si>
  <si>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</si>
  <si>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</si>
  <si>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</si>
  <si>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</si>
  <si>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</si>
  <si>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</si>
  <si>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</si>
  <si>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</si>
  <si>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</si>
  <si>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</si>
  <si>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</si>
  <si>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</si>
  <si>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</si>
  <si>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</si>
  <si>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</si>
  <si>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</si>
  <si>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</si>
  <si>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</si>
  <si>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</si>
  <si>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</si>
  <si>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</si>
  <si>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</si>
  <si>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</si>
  <si>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</si>
  <si>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</si>
  <si>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</si>
  <si>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</si>
  <si>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</si>
  <si>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</si>
  <si>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</si>
  <si>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</si>
  <si>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</si>
  <si>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</si>
  <si>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</si>
  <si>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</si>
  <si>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</si>
  <si>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</si>
  <si>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</si>
  <si>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</si>
  <si>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</si>
  <si>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</si>
  <si>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</si>
  <si>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</si>
  <si>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</si>
  <si>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</si>
  <si>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</si>
  <si>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</si>
  <si>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</si>
  <si>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</si>
  <si>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</si>
  <si>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</si>
  <si>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</si>
  <si>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</si>
  <si>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</si>
  <si>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</si>
  <si>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</si>
  <si>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</si>
  <si>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</si>
  <si>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</si>
  <si>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</si>
  <si>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</si>
  <si>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</si>
  <si>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</si>
  <si>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</si>
  <si>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</si>
  <si>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</si>
  <si>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</si>
  <si>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</si>
  <si>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</si>
  <si>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</si>
  <si>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</si>
  <si>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</si>
  <si>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</si>
  <si>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</si>
  <si>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</si>
  <si>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</si>
  <si>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</si>
  <si>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</si>
  <si>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</si>
  <si>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</si>
  <si>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</si>
  <si>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</si>
  <si>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</si>
  <si>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</si>
  <si>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</si>
  <si>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</si>
  <si>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</si>
  <si>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</si>
  <si>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</si>
  <si>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</si>
  <si>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</si>
  <si>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</si>
  <si>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</si>
  <si>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</si>
  <si>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</si>
  <si>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</si>
  <si>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</si>
  <si>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</si>
  <si>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</si>
  <si>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</si>
  <si>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</si>
  <si>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</si>
  <si>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</si>
  <si>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</si>
  <si>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</si>
  <si>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</si>
  <si>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</si>
  <si>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</si>
  <si>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</si>
  <si>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</si>
  <si>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</si>
  <si>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</si>
  <si>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</si>
  <si>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</si>
  <si>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</si>
  <si>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</si>
  <si>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</si>
  <si>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</si>
  <si>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</si>
  <si>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</si>
  <si>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</si>
  <si>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</si>
  <si>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</si>
  <si>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</si>
  <si>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</si>
  <si>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</si>
  <si>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</si>
  <si>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</si>
  <si>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</si>
  <si>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</si>
  <si>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</si>
  <si>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</si>
  <si>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</si>
  <si>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</si>
  <si>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</si>
  <si>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</si>
  <si>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</si>
  <si>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</si>
  <si>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</si>
  <si>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</si>
  <si>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</si>
  <si>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</si>
  <si>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</si>
  <si>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</si>
  <si>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</si>
  <si>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</si>
  <si>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</si>
  <si>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</si>
  <si>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</si>
  <si>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</si>
  <si>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</si>
  <si>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</si>
  <si>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</si>
  <si>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</si>
  <si>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</si>
  <si>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</si>
  <si>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</si>
  <si>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</si>
  <si>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</si>
  <si>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</si>
  <si>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</si>
  <si>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</si>
  <si>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</si>
  <si>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</si>
  <si>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</si>
  <si>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</si>
  <si>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</si>
  <si>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</si>
  <si>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</si>
  <si>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</si>
  <si>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</si>
  <si>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</si>
  <si>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</si>
  <si>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</si>
  <si>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</si>
  <si>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</si>
  <si>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</si>
  <si>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</si>
  <si>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</si>
  <si>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</si>
  <si>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</si>
  <si>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</si>
  <si>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</si>
  <si>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</si>
  <si>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</si>
  <si>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</si>
  <si>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</si>
  <si>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</si>
  <si>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</si>
  <si>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</si>
  <si>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</si>
  <si>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</si>
  <si>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</si>
  <si>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</si>
  <si>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</si>
  <si>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</si>
  <si>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</si>
  <si>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</si>
  <si>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</si>
  <si>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</si>
  <si>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</si>
  <si>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</si>
  <si>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</si>
  <si>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</si>
  <si>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</si>
  <si>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</si>
  <si>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</si>
  <si>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</si>
  <si>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</si>
  <si>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</si>
  <si>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</si>
  <si>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</si>
  <si>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</si>
  <si>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</si>
  <si>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</si>
  <si>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</si>
  <si>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</si>
  <si>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</si>
  <si>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</si>
  <si>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</si>
  <si>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</si>
  <si>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</si>
  <si>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</si>
  <si>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</si>
  <si>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</si>
  <si>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</si>
  <si>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</si>
  <si>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</si>
  <si>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</si>
  <si>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</si>
  <si>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</si>
  <si>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</si>
  <si>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</si>
  <si>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</si>
  <si>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</si>
  <si>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</si>
  <si>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</si>
  <si>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</si>
  <si>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</si>
  <si>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</si>
  <si>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</si>
  <si>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</si>
  <si>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</si>
  <si>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</si>
  <si>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</si>
  <si>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</si>
  <si>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</si>
  <si>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</si>
  <si>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</si>
  <si>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</si>
  <si>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</si>
  <si>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</si>
  <si>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</si>
  <si>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</si>
  <si>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</si>
  <si>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</si>
  <si>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</si>
  <si>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</si>
  <si>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</si>
  <si>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</si>
  <si>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</si>
  <si>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</si>
  <si>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</si>
  <si>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</si>
  <si>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</si>
  <si>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</si>
  <si>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</si>
  <si>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</si>
  <si>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</si>
  <si>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</si>
  <si>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</si>
  <si>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</si>
  <si>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</si>
  <si>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</si>
  <si>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</si>
  <si>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</si>
  <si>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</si>
  <si>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</si>
  <si>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</si>
  <si>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</si>
  <si>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</si>
  <si>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</si>
  <si>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</si>
  <si>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</si>
  <si>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</si>
  <si>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</si>
  <si>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</si>
  <si>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</si>
  <si>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</si>
  <si>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</si>
  <si>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</si>
  <si>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</si>
  <si>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</si>
  <si>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</si>
  <si>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</si>
  <si>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</si>
  <si>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</si>
  <si>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</si>
  <si>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</si>
  <si>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</si>
  <si>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</si>
  <si>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</si>
  <si>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</si>
  <si>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</si>
  <si>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</si>
  <si>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</si>
  <si>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</si>
  <si>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</si>
  <si>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</si>
  <si>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</si>
  <si>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</si>
  <si>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</si>
  <si>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</si>
  <si>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</si>
  <si>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</si>
  <si>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</si>
  <si>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</si>
  <si>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</si>
  <si>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</si>
  <si>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</si>
  <si>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</si>
  <si>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</si>
  <si>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</si>
  <si>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</si>
  <si>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</si>
  <si>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</si>
  <si>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</si>
  <si>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</si>
  <si>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</si>
  <si>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</si>
  <si>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</si>
  <si>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</si>
  <si>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</si>
  <si>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</si>
  <si>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</si>
  <si>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</si>
  <si>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</si>
  <si>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</si>
  <si>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</si>
  <si>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</si>
  <si>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</si>
  <si>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</si>
  <si>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</si>
  <si>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</si>
  <si>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</si>
  <si>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</si>
  <si>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</si>
  <si>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</si>
  <si>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</si>
  <si>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</si>
  <si>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</si>
  <si>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</si>
  <si>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</si>
  <si>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</si>
  <si>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</si>
  <si>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</si>
  <si>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</si>
  <si>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</si>
  <si>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</si>
  <si>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</si>
  <si>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</si>
  <si>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</si>
  <si>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</si>
  <si>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</si>
  <si>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</si>
  <si>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</si>
  <si>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</si>
  <si>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</si>
  <si>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</si>
  <si>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</si>
  <si>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</si>
  <si>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</si>
  <si>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</si>
  <si>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</si>
  <si>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</si>
  <si>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</si>
  <si>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</si>
  <si>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</si>
  <si>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</si>
  <si>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</si>
  <si>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</si>
  <si>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</si>
  <si>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</si>
  <si>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</si>
  <si>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</si>
  <si>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</si>
  <si>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</si>
  <si>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</si>
  <si>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</si>
  <si>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</si>
  <si>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</si>
  <si>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</si>
  <si>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</si>
  <si>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</si>
  <si>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</si>
  <si>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</si>
  <si>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</si>
  <si>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</si>
  <si>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</si>
  <si>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</si>
  <si>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</si>
  <si>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</si>
  <si>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</si>
  <si>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</si>
  <si>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</si>
  <si>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</si>
  <si>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</si>
  <si>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</si>
  <si>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</si>
  <si>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</si>
  <si>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</si>
  <si>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</si>
  <si>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</si>
  <si>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</si>
  <si>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</si>
  <si>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</si>
  <si>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</si>
  <si>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</si>
  <si>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</si>
  <si>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</si>
  <si>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</si>
  <si>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</si>
  <si>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</si>
  <si>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</si>
  <si>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</si>
  <si>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</si>
  <si>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</si>
  <si>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</si>
  <si>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</si>
  <si>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</si>
  <si>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</si>
  <si>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</si>
  <si>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</si>
  <si>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</si>
  <si>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</si>
  <si>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</si>
  <si>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</si>
  <si>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</si>
  <si>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</si>
  <si>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</si>
  <si>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</si>
  <si>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</si>
  <si>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</si>
  <si>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</si>
  <si>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</si>
  <si>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</si>
  <si>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</si>
  <si>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</si>
  <si>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</si>
  <si>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</si>
  <si>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</si>
  <si>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</si>
  <si>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</si>
  <si>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</si>
  <si>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</si>
  <si>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</si>
  <si>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</si>
  <si>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</si>
  <si>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</si>
  <si>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</si>
  <si>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</si>
  <si>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</si>
  <si>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</si>
  <si>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</si>
  <si>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</si>
  <si>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</si>
  <si>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</si>
  <si>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</si>
  <si>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</si>
  <si>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</si>
  <si>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</si>
  <si>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</si>
  <si>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</si>
  <si>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</si>
  <si>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</si>
  <si>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</si>
  <si>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</si>
  <si>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</si>
  <si>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</si>
  <si>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</si>
  <si>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</si>
  <si>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</si>
  <si>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</si>
  <si>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</si>
  <si>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</si>
  <si>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</si>
  <si>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</si>
  <si>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</si>
  <si>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</si>
  <si>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</si>
  <si>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</si>
  <si>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</si>
  <si>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</si>
  <si>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</si>
  <si>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</si>
  <si>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</si>
  <si>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</si>
  <si>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</si>
  <si>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</si>
  <si>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</si>
  <si>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</si>
  <si>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</si>
  <si>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</si>
  <si>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</si>
  <si>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</si>
  <si>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</si>
  <si>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</si>
  <si>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</si>
  <si>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</si>
  <si>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</si>
  <si>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</si>
  <si>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</si>
  <si>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</si>
  <si>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</si>
  <si>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</si>
  <si>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</si>
  <si>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</si>
  <si>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</si>
  <si>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</si>
  <si>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</si>
  <si>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</si>
  <si>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</si>
  <si>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</si>
  <si>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</si>
  <si>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</si>
  <si>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</si>
  <si>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</si>
  <si>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</si>
  <si>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</si>
  <si>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</si>
  <si>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</si>
  <si>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</si>
  <si>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</si>
  <si>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</si>
  <si>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</si>
  <si>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</si>
  <si>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</si>
  <si>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</si>
  <si>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</si>
  <si>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</si>
  <si>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</si>
  <si>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</si>
  <si>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</si>
  <si>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</si>
  <si>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</si>
  <si>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</si>
  <si>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</si>
  <si>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</si>
  <si>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</si>
  <si>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</si>
  <si>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</si>
  <si>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</si>
  <si>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</si>
  <si>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</si>
  <si>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</si>
  <si>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</si>
  <si>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</si>
  <si>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</si>
  <si>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</si>
  <si>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</si>
  <si>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</si>
  <si>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</si>
  <si>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</si>
  <si>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</si>
  <si>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</si>
  <si>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</si>
  <si>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</si>
  <si>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</si>
  <si>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</si>
  <si>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</si>
  <si>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</si>
  <si>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</si>
  <si>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</si>
  <si>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</si>
  <si>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</si>
  <si>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</si>
  <si>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</si>
  <si>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</si>
  <si>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</si>
  <si>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</si>
  <si>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</si>
  <si>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</si>
  <si>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</si>
  <si>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</si>
  <si>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</si>
  <si>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</si>
  <si>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</si>
  <si>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</si>
  <si>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</si>
  <si>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</si>
  <si>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</si>
  <si>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</si>
  <si>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</si>
  <si>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</si>
  <si>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</si>
  <si>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</si>
  <si>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</si>
  <si>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</si>
  <si>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</si>
  <si>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</si>
  <si>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</si>
  <si>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</si>
  <si>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</si>
  <si>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</si>
  <si>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</si>
  <si>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</si>
  <si>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</si>
  <si>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</si>
  <si>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</si>
  <si>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</si>
  <si>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</si>
  <si>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</si>
  <si>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</si>
  <si>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</si>
  <si>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</si>
  <si>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</si>
  <si>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</si>
  <si>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</si>
  <si>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</si>
  <si>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</si>
  <si>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</si>
  <si>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</si>
  <si>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</si>
  <si>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</si>
  <si>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</si>
  <si>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</si>
  <si>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</si>
  <si>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</si>
  <si>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</si>
  <si>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</si>
  <si>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</si>
  <si>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</si>
  <si>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</si>
  <si>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</si>
  <si>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</si>
  <si>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</si>
  <si>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</si>
  <si>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</si>
  <si>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</si>
  <si>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</si>
  <si>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</si>
  <si>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</si>
  <si>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</si>
  <si>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</si>
  <si>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</si>
  <si>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</si>
  <si>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</si>
  <si>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</si>
  <si>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</si>
  <si>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</si>
  <si>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</si>
  <si>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</si>
  <si>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</si>
  <si>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</si>
  <si>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</si>
  <si>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</si>
  <si>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</si>
  <si>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</si>
  <si>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</si>
  <si>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</si>
  <si>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</si>
  <si>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</si>
  <si>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</si>
  <si>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</si>
  <si>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</si>
  <si>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</si>
  <si>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</si>
  <si>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</si>
  <si>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</si>
  <si>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</si>
  <si>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</si>
  <si>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</si>
  <si>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</si>
  <si>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</si>
  <si>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</si>
  <si>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</si>
  <si>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</si>
  <si>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</si>
  <si>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</si>
  <si>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</si>
  <si>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</si>
  <si>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</si>
  <si>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</si>
  <si>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</si>
  <si>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</si>
  <si>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</si>
  <si>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</si>
  <si>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</si>
  <si>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</si>
  <si>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</si>
  <si>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</si>
  <si>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</si>
  <si>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</si>
  <si>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</si>
  <si>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</si>
  <si>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</si>
  <si>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</si>
  <si>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</si>
  <si>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</si>
  <si>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</si>
  <si>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</si>
  <si>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</si>
  <si>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</si>
  <si>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</si>
  <si>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</si>
  <si>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</si>
  <si>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</si>
  <si>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</si>
  <si>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</si>
  <si>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</si>
  <si>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</si>
  <si>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</si>
  <si>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</si>
  <si>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</si>
  <si>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</si>
  <si>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</si>
  <si>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</si>
  <si>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</si>
  <si>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</si>
  <si>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</si>
  <si>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</si>
  <si>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</si>
  <si>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</si>
  <si>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</si>
  <si>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</si>
  <si>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</si>
  <si>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</si>
  <si>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</si>
  <si>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</si>
  <si>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</si>
  <si>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</si>
  <si>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</si>
  <si>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</si>
  <si>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</si>
  <si>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</si>
  <si>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</si>
  <si>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</si>
  <si>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</si>
  <si>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</si>
  <si>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</si>
  <si>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</si>
  <si>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</si>
  <si>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</si>
  <si>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</si>
  <si>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</si>
  <si>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</si>
  <si>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</si>
  <si>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</si>
  <si>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</si>
  <si>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</si>
  <si>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</si>
  <si>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</si>
  <si>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</si>
  <si>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</si>
  <si>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</si>
  <si>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</si>
  <si>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</si>
  <si>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</si>
  <si>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</si>
  <si>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</si>
  <si>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</si>
  <si>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</si>
  <si>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</si>
  <si>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</si>
  <si>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</si>
  <si>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</si>
  <si>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</si>
  <si>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</si>
  <si>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</si>
  <si>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</si>
  <si>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</si>
  <si>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</si>
  <si>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</si>
  <si>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</si>
  <si>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</si>
  <si>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</si>
  <si>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</si>
  <si>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</si>
  <si>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</si>
  <si>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</si>
  <si>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</si>
  <si>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</si>
  <si>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</si>
  <si>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</si>
  <si>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</si>
  <si>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</si>
  <si>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</si>
  <si>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</si>
  <si>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</si>
  <si>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</si>
  <si>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</si>
  <si>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</si>
  <si>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</si>
  <si>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</si>
  <si>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</si>
  <si>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</si>
  <si>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</si>
  <si>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</si>
  <si>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</si>
  <si>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</si>
  <si>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</si>
  <si>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</si>
  <si>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</si>
  <si>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</si>
  <si>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</si>
  <si>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</si>
  <si>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</si>
  <si>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</si>
  <si>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</si>
  <si>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</si>
  <si>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</si>
  <si>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</si>
  <si>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</si>
  <si>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</si>
  <si>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</si>
  <si>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</si>
  <si>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</si>
  <si>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</si>
  <si>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</si>
  <si>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</si>
  <si>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</si>
  <si>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</si>
  <si>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</si>
  <si>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</si>
  <si>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</si>
  <si>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</si>
  <si>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</si>
  <si>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</si>
  <si>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</si>
  <si>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</si>
  <si>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</si>
  <si>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</si>
  <si>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</si>
  <si>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</si>
  <si>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</si>
  <si>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</si>
  <si>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</si>
  <si>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</si>
  <si>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</si>
  <si>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</si>
  <si>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</si>
  <si>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</si>
  <si>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</si>
  <si>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</si>
  <si>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</si>
  <si>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</si>
  <si>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</si>
  <si>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</si>
  <si>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</si>
  <si>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</si>
  <si>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</si>
  <si>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</si>
  <si>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</si>
  <si>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</si>
  <si>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</si>
  <si>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</si>
  <si>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</si>
  <si>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</si>
  <si>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</si>
  <si>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</si>
  <si>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</si>
  <si>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</si>
  <si>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</si>
  <si>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</si>
  <si>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</si>
  <si>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</si>
  <si>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</si>
  <si>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</si>
  <si>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</si>
  <si>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</si>
  <si>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</si>
  <si>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</si>
  <si>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</si>
  <si>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</si>
  <si>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</si>
  <si>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</si>
  <si>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</si>
  <si>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</si>
  <si>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</si>
  <si>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</si>
  <si>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</si>
  <si>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</si>
  <si>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</si>
  <si>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</si>
  <si>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</si>
  <si>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</si>
  <si>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</si>
  <si>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</si>
  <si>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</si>
  <si>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</si>
  <si>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</si>
  <si>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</si>
  <si>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</si>
  <si>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</si>
  <si>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</si>
  <si>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</si>
  <si>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</si>
  <si>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</si>
  <si>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</si>
  <si>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</si>
  <si>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</si>
  <si>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</si>
  <si>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</si>
  <si>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</si>
  <si>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</si>
  <si>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</si>
  <si>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</si>
  <si>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</si>
  <si>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</si>
  <si>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</si>
  <si>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</si>
  <si>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</si>
  <si>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</si>
  <si>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</si>
  <si>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</si>
  <si>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</si>
  <si>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</si>
  <si>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</si>
  <si>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</si>
  <si>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</si>
  <si>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</si>
  <si>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</si>
  <si>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</si>
  <si>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</si>
  <si>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</si>
  <si>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</si>
  <si>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</si>
  <si>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</si>
  <si>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</si>
  <si>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</si>
  <si>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</si>
  <si>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</si>
  <si>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</si>
  <si>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</si>
  <si>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</si>
  <si>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</si>
  <si>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</si>
  <si>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</si>
  <si>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</si>
  <si>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</si>
  <si>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</si>
  <si>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</si>
  <si>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</si>
  <si>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</si>
  <si>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</si>
  <si>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</si>
  <si>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</si>
  <si>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</si>
  <si>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</si>
  <si>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</si>
  <si>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</si>
  <si>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</si>
  <si>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</si>
  <si>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</si>
  <si>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</si>
  <si>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</si>
  <si>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</si>
  <si>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</si>
  <si>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</si>
  <si>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</si>
  <si>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</si>
  <si>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</si>
  <si>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</si>
  <si>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</si>
  <si>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</si>
  <si>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</si>
  <si>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</si>
  <si>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</si>
  <si>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</si>
  <si>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</si>
  <si>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</si>
  <si>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</si>
  <si>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</si>
  <si>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</si>
  <si>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</si>
  <si>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</si>
  <si>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</si>
  <si>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</si>
  <si>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</si>
  <si>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</si>
  <si>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</si>
  <si>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</si>
  <si>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</si>
  <si>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</si>
  <si>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</si>
  <si>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</si>
  <si>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</si>
  <si>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</si>
  <si>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</si>
  <si>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</si>
  <si>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</si>
  <si>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</si>
  <si>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</si>
  <si>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</si>
  <si>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</si>
  <si>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</si>
  <si>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</si>
  <si>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</si>
  <si>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</si>
  <si>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</si>
  <si>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</si>
  <si>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</si>
  <si>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</si>
  <si>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</si>
  <si>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</si>
  <si>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</si>
  <si>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</si>
  <si>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</si>
  <si>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</si>
  <si>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</si>
  <si>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</si>
  <si>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</si>
  <si>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</si>
  <si>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</si>
  <si>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</si>
  <si>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</si>
  <si>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</si>
  <si>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</si>
  <si>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</si>
  <si>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</si>
  <si>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</si>
  <si>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</si>
  <si>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</si>
  <si>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</si>
  <si>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</si>
  <si>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</si>
  <si>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</si>
  <si>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</si>
  <si>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</si>
  <si>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</si>
  <si>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</si>
  <si>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</si>
  <si>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</si>
  <si>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</si>
  <si>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</si>
  <si>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</si>
  <si>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</si>
  <si>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</si>
  <si>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</si>
  <si>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</si>
  <si>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</si>
  <si>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</si>
  <si>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</si>
  <si>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</si>
  <si>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</si>
  <si>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</si>
  <si>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</si>
  <si>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</si>
  <si>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</si>
  <si>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</si>
  <si>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</si>
  <si>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</si>
  <si>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</si>
  <si>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</si>
  <si>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</si>
  <si>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</si>
  <si>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</si>
  <si>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</si>
  <si>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</si>
  <si>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</si>
  <si>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</si>
  <si>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</si>
  <si>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</si>
  <si>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</si>
  <si>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</si>
  <si>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</si>
  <si>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</si>
  <si>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</si>
  <si>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</si>
  <si>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</si>
  <si>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</si>
  <si>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</si>
  <si>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</si>
  <si>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</si>
  <si>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</si>
  <si>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</si>
  <si>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</si>
  <si>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</si>
  <si>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</si>
  <si>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</si>
  <si>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</si>
  <si>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</si>
  <si>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</si>
  <si>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</si>
  <si>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</si>
  <si>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</si>
  <si>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</si>
  <si>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</si>
  <si>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</si>
  <si>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</si>
  <si>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</si>
  <si>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</si>
  <si>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</si>
  <si>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</si>
  <si>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</si>
  <si>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</si>
  <si>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</si>
  <si>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</si>
  <si>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</si>
  <si>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</si>
  <si>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KTD HOBER</t>
  </si>
  <si>
    <t>90015801532</t>
  </si>
  <si>
    <t>29816848178</t>
  </si>
  <si>
    <t>NPKLM Vodovod</t>
  </si>
  <si>
    <t>38370908074</t>
  </si>
  <si>
    <t>Radio Korčula</t>
  </si>
  <si>
    <t>24715076325</t>
  </si>
  <si>
    <t>Dječji vrtić Korčula</t>
  </si>
  <si>
    <t>79189173845</t>
  </si>
  <si>
    <t>Centar za kulturu "Festival Korčula"</t>
  </si>
  <si>
    <t>44855616115</t>
  </si>
  <si>
    <t>Gradska knjižnica "Ivan Vidali"</t>
  </si>
  <si>
    <t>24240262374</t>
  </si>
  <si>
    <t>Gradski Muzej Korčula</t>
  </si>
  <si>
    <t>82859924747</t>
  </si>
  <si>
    <t>Športski objekti Korčula</t>
  </si>
  <si>
    <t>26687676026</t>
  </si>
  <si>
    <t>KORA d.o.o.</t>
  </si>
  <si>
    <t>63259199217</t>
  </si>
  <si>
    <t>HTP Korčula dd</t>
  </si>
  <si>
    <t>22,23</t>
  </si>
  <si>
    <t>61424,61453,64225,6414365321,652694,652661,  642361,53412</t>
  </si>
  <si>
    <t>31.12.2017.</t>
  </si>
</sst>
</file>

<file path=xl/styles.xml><?xml version="1.0" encoding="utf-8"?>
<styleSheet xmlns="http://schemas.openxmlformats.org/spreadsheetml/2006/main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rmal_Podaci" xfId="38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ljubic/Desktop/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D71"/>
  <sheetViews>
    <sheetView topLeftCell="B1" workbookViewId="0">
      <pane ySplit="1" topLeftCell="A2" activePane="bottomLeft" state="frozen"/>
      <selection activeCell="F6" sqref="F6"/>
      <selection pane="bottomLeft" activeCell="B1" sqref="B1"/>
    </sheetView>
  </sheetViews>
  <sheetFormatPr defaultRowHeight="15.75"/>
  <cols>
    <col min="1" max="1" width="2.44140625" style="11" bestFit="1" customWidth="1"/>
    <col min="2" max="2" width="154.33203125" customWidth="1"/>
  </cols>
  <sheetData>
    <row r="1" spans="1:2" s="4" customFormat="1" ht="20.25">
      <c r="A1" s="10"/>
      <c r="B1" s="12" t="s">
        <v>13119</v>
      </c>
    </row>
    <row r="2" spans="1:2" s="3" customFormat="1" ht="18">
      <c r="A2" s="11"/>
      <c r="B2" s="8" t="s">
        <v>6</v>
      </c>
    </row>
    <row r="3" spans="1:2">
      <c r="A3" s="11" t="s">
        <v>0</v>
      </c>
      <c r="B3" s="9" t="s">
        <v>42</v>
      </c>
    </row>
    <row r="4" spans="1:2" ht="31.5">
      <c r="B4" s="6" t="s">
        <v>55</v>
      </c>
    </row>
    <row r="5" spans="1:2" ht="31.5">
      <c r="B5" s="6" t="s">
        <v>13159</v>
      </c>
    </row>
    <row r="6" spans="1:2">
      <c r="B6" s="6" t="s">
        <v>48</v>
      </c>
    </row>
    <row r="7" spans="1:2">
      <c r="B7" s="7" t="s">
        <v>34</v>
      </c>
    </row>
    <row r="8" spans="1:2">
      <c r="A8" s="11" t="s">
        <v>1</v>
      </c>
      <c r="B8" s="9" t="s">
        <v>56</v>
      </c>
    </row>
    <row r="9" spans="1:2" ht="31.5">
      <c r="B9" s="6" t="s">
        <v>13111</v>
      </c>
    </row>
    <row r="10" spans="1:2">
      <c r="A10" s="11" t="s">
        <v>2</v>
      </c>
      <c r="B10" s="9" t="s">
        <v>45</v>
      </c>
    </row>
    <row r="11" spans="1:2">
      <c r="B11" s="6" t="s">
        <v>60</v>
      </c>
    </row>
    <row r="12" spans="1:2">
      <c r="A12" s="11" t="s">
        <v>3</v>
      </c>
      <c r="B12" s="9" t="s">
        <v>44</v>
      </c>
    </row>
    <row r="13" spans="1:2" ht="47.25">
      <c r="B13" s="6" t="s">
        <v>13140</v>
      </c>
    </row>
    <row r="14" spans="1:2">
      <c r="B14" s="6" t="s">
        <v>49</v>
      </c>
    </row>
    <row r="15" spans="1:2" ht="31.5">
      <c r="B15" s="6" t="s">
        <v>13141</v>
      </c>
    </row>
    <row r="16" spans="1:2" ht="78.75">
      <c r="B16" s="6" t="s">
        <v>13147</v>
      </c>
    </row>
    <row r="17" spans="1:2">
      <c r="B17" s="6" t="s">
        <v>13160</v>
      </c>
    </row>
    <row r="18" spans="1:2">
      <c r="B18" s="6" t="s">
        <v>13161</v>
      </c>
    </row>
    <row r="19" spans="1:2">
      <c r="B19" s="6" t="s">
        <v>13152</v>
      </c>
    </row>
    <row r="20" spans="1:2" ht="31.5">
      <c r="B20" s="6" t="s">
        <v>13148</v>
      </c>
    </row>
    <row r="21" spans="1:2">
      <c r="B21" s="6" t="s">
        <v>50</v>
      </c>
    </row>
    <row r="22" spans="1:2" ht="31.5">
      <c r="B22" s="6" t="s">
        <v>13142</v>
      </c>
    </row>
    <row r="23" spans="1:2" ht="78.75">
      <c r="B23" s="6" t="s">
        <v>51</v>
      </c>
    </row>
    <row r="24" spans="1:2">
      <c r="B24" s="6" t="s">
        <v>52</v>
      </c>
    </row>
    <row r="25" spans="1:2" ht="31.5">
      <c r="B25" s="6" t="s">
        <v>61</v>
      </c>
    </row>
    <row r="26" spans="1:2">
      <c r="B26" s="6" t="s">
        <v>13149</v>
      </c>
    </row>
    <row r="27" spans="1:2">
      <c r="B27" s="6" t="s">
        <v>13150</v>
      </c>
    </row>
    <row r="28" spans="1:2">
      <c r="B28" s="6" t="s">
        <v>13151</v>
      </c>
    </row>
    <row r="29" spans="1:2">
      <c r="A29" s="11" t="s">
        <v>4</v>
      </c>
      <c r="B29" s="9" t="s">
        <v>43</v>
      </c>
    </row>
    <row r="30" spans="1:2" ht="47.25">
      <c r="B30" s="6" t="s">
        <v>13143</v>
      </c>
    </row>
    <row r="31" spans="1:2" ht="31.5">
      <c r="B31" s="6" t="s">
        <v>13110</v>
      </c>
    </row>
    <row r="32" spans="1:2">
      <c r="B32" s="1"/>
    </row>
    <row r="33" spans="2:2">
      <c r="B33" s="5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64" spans="2:4">
      <c r="B64" s="2"/>
      <c r="C64" s="2"/>
      <c r="D64" s="2"/>
    </row>
    <row r="65" spans="2:4">
      <c r="B65" s="2"/>
      <c r="C65" s="2"/>
      <c r="D65" s="2"/>
    </row>
    <row r="66" spans="2:4">
      <c r="B66" s="2"/>
      <c r="C66" s="2"/>
      <c r="D66" s="2"/>
    </row>
    <row r="67" spans="2:4">
      <c r="B67" s="2"/>
      <c r="C67" s="2"/>
      <c r="D67" s="2"/>
    </row>
    <row r="68" spans="2:4">
      <c r="B68" s="2"/>
      <c r="C68" s="2"/>
      <c r="D68" s="2"/>
    </row>
    <row r="69" spans="2:4">
      <c r="B69" s="2"/>
      <c r="C69" s="2"/>
      <c r="D69" s="2"/>
    </row>
    <row r="70" spans="2:4">
      <c r="B70" s="2"/>
      <c r="C70" s="2"/>
      <c r="D70" s="2"/>
    </row>
    <row r="71" spans="2:4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V250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5" sqref="A15"/>
    </sheetView>
  </sheetViews>
  <sheetFormatPr defaultColWidth="8.88671875" defaultRowHeight="15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>
      <c r="A2" s="136"/>
      <c r="B2" s="122"/>
      <c r="C2" s="141" t="s">
        <v>13184</v>
      </c>
      <c r="D2" s="13">
        <f>IF(E2="","",VLOOKUP($E$2,RKPJLPRS!$A$5:$F$580,6,FALSE))</f>
        <v>92770362982</v>
      </c>
      <c r="E2" s="140" t="s">
        <v>1244</v>
      </c>
      <c r="F2" s="14"/>
      <c r="G2" s="137"/>
      <c r="H2" s="13">
        <f>IF(E2="","",VLOOKUP(E2,RKPJLPRS!$A$5:$E$580,2,FALSE))</f>
        <v>31954</v>
      </c>
      <c r="I2" s="15" t="str">
        <f>IF(E2="","",VLOOKUP(+E2,RKPJLPRS!$A$5:$E$580,3,FALSE))</f>
        <v xml:space="preserve">TRG ANTUNA I STJEPANA RADIĆA 1 </v>
      </c>
      <c r="J2" s="13" t="str">
        <f>IF(E2="","",VLOOKUP(+$E$2,RKPJLPRS!$A$5:$E$580,4,FALSE))</f>
        <v>20260 KORČULA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>
      <c r="A6" s="142" t="s">
        <v>12</v>
      </c>
      <c r="B6" s="102">
        <f>IF(C6="","",VLOOKUP(C6,[1]RKPSVI!$A$6:$F$2956,6,FALSE))</f>
        <v>92770362982</v>
      </c>
      <c r="C6" s="148" t="s">
        <v>1244</v>
      </c>
      <c r="D6" s="149" t="s">
        <v>13163</v>
      </c>
      <c r="E6" s="148" t="s">
        <v>13162</v>
      </c>
      <c r="F6" s="142">
        <v>1</v>
      </c>
      <c r="G6" s="142"/>
      <c r="H6" s="142" t="s">
        <v>54</v>
      </c>
      <c r="I6" s="142" t="s">
        <v>54</v>
      </c>
      <c r="J6" s="142" t="s">
        <v>13182</v>
      </c>
      <c r="K6" s="142"/>
      <c r="L6" s="143"/>
      <c r="M6" s="144">
        <v>3229496</v>
      </c>
      <c r="N6" s="144"/>
      <c r="O6" s="144"/>
      <c r="P6" s="145"/>
      <c r="Q6" s="145"/>
      <c r="R6" s="145"/>
      <c r="S6" s="145"/>
      <c r="T6" s="144"/>
      <c r="U6" s="144"/>
      <c r="V6" s="144">
        <v>100</v>
      </c>
    </row>
    <row r="7" spans="1:22" s="147" customFormat="1">
      <c r="A7" s="142" t="s">
        <v>13</v>
      </c>
      <c r="B7" s="102">
        <f>IF(C7="","",VLOOKUP(C7,[1]RKPSVI!$A$6:$F$2956,6,FALSE))</f>
        <v>92770362982</v>
      </c>
      <c r="C7" s="148" t="s">
        <v>1244</v>
      </c>
      <c r="D7" s="149" t="s">
        <v>13164</v>
      </c>
      <c r="E7" s="148" t="s">
        <v>13165</v>
      </c>
      <c r="F7" s="142">
        <v>1</v>
      </c>
      <c r="G7" s="146"/>
      <c r="H7" s="146" t="s">
        <v>54</v>
      </c>
      <c r="I7" s="146" t="s">
        <v>54</v>
      </c>
      <c r="J7" s="142" t="s">
        <v>13182</v>
      </c>
      <c r="K7" s="142"/>
      <c r="L7" s="143"/>
      <c r="M7" s="144">
        <v>160074000</v>
      </c>
      <c r="N7" s="144"/>
      <c r="O7" s="144"/>
      <c r="P7" s="145"/>
      <c r="Q7" s="145"/>
      <c r="R7" s="145"/>
      <c r="S7" s="145"/>
      <c r="T7" s="144"/>
      <c r="U7" s="144"/>
      <c r="V7" s="144">
        <v>21</v>
      </c>
    </row>
    <row r="8" spans="1:22" s="147" customFormat="1">
      <c r="A8" s="142" t="s">
        <v>14</v>
      </c>
      <c r="B8" s="102">
        <f>IF(C8="","",VLOOKUP(C8,[1]RKPSVI!$A$6:$F$2956,6,FALSE))</f>
        <v>92770362982</v>
      </c>
      <c r="C8" s="148" t="s">
        <v>1244</v>
      </c>
      <c r="D8" s="149" t="s">
        <v>13166</v>
      </c>
      <c r="E8" s="148" t="s">
        <v>13167</v>
      </c>
      <c r="F8" s="142">
        <v>1</v>
      </c>
      <c r="G8" s="146"/>
      <c r="H8" s="146" t="s">
        <v>54</v>
      </c>
      <c r="I8" s="146" t="s">
        <v>54</v>
      </c>
      <c r="J8" s="142" t="s">
        <v>13182</v>
      </c>
      <c r="K8" s="142"/>
      <c r="L8" s="143"/>
      <c r="M8" s="144">
        <v>372000</v>
      </c>
      <c r="N8" s="144"/>
      <c r="O8" s="144"/>
      <c r="P8" s="145"/>
      <c r="Q8" s="145"/>
      <c r="R8" s="145"/>
      <c r="S8" s="145"/>
      <c r="T8" s="144"/>
      <c r="U8" s="144"/>
      <c r="V8" s="144">
        <v>25</v>
      </c>
    </row>
    <row r="9" spans="1:22" s="147" customFormat="1">
      <c r="A9" s="142" t="s">
        <v>15</v>
      </c>
      <c r="B9" s="102">
        <f>IF(C9="","",VLOOKUP(C9,[1]RKPSVI!$A$6:$F$2956,6,FALSE))</f>
        <v>92770362982</v>
      </c>
      <c r="C9" s="148" t="s">
        <v>1244</v>
      </c>
      <c r="D9" s="149" t="s">
        <v>13168</v>
      </c>
      <c r="E9" s="148" t="s">
        <v>13169</v>
      </c>
      <c r="F9" s="142">
        <v>5</v>
      </c>
      <c r="G9" s="146"/>
      <c r="H9" s="146" t="s">
        <v>54</v>
      </c>
      <c r="I9" s="146" t="s">
        <v>54</v>
      </c>
      <c r="J9" s="142" t="s">
        <v>13182</v>
      </c>
      <c r="K9" s="142"/>
      <c r="L9" s="143"/>
      <c r="M9" s="144">
        <v>40000</v>
      </c>
      <c r="N9" s="144"/>
      <c r="O9" s="144"/>
      <c r="P9" s="145"/>
      <c r="Q9" s="145"/>
      <c r="R9" s="145"/>
      <c r="S9" s="145"/>
      <c r="T9" s="144"/>
      <c r="U9" s="144"/>
      <c r="V9" s="144">
        <v>100</v>
      </c>
    </row>
    <row r="10" spans="1:22" s="147" customFormat="1">
      <c r="A10" s="142" t="s">
        <v>16</v>
      </c>
      <c r="B10" s="102">
        <f>IF(C10="","",VLOOKUP(C10,[1]RKPSVI!$A$6:$F$2956,6,FALSE))</f>
        <v>92770362982</v>
      </c>
      <c r="C10" s="148" t="s">
        <v>1244</v>
      </c>
      <c r="D10" s="149" t="s">
        <v>13170</v>
      </c>
      <c r="E10" s="148" t="s">
        <v>13171</v>
      </c>
      <c r="F10" s="142">
        <v>5</v>
      </c>
      <c r="G10" s="146"/>
      <c r="H10" s="146" t="s">
        <v>54</v>
      </c>
      <c r="I10" s="146" t="s">
        <v>54</v>
      </c>
      <c r="J10" s="142" t="s">
        <v>13182</v>
      </c>
      <c r="K10" s="142"/>
      <c r="L10" s="143"/>
      <c r="M10" s="144">
        <v>5000</v>
      </c>
      <c r="N10" s="144"/>
      <c r="O10" s="144"/>
      <c r="P10" s="145"/>
      <c r="Q10" s="145"/>
      <c r="R10" s="145"/>
      <c r="S10" s="145"/>
      <c r="T10" s="144"/>
      <c r="U10" s="144"/>
      <c r="V10" s="144">
        <v>100</v>
      </c>
    </row>
    <row r="11" spans="1:22" s="147" customFormat="1">
      <c r="A11" s="142" t="s">
        <v>17</v>
      </c>
      <c r="B11" s="102">
        <f>IF(C11="","",VLOOKUP(C11,[1]RKPSVI!$A$6:$F$2956,6,FALSE))</f>
        <v>92770362982</v>
      </c>
      <c r="C11" s="148" t="s">
        <v>1244</v>
      </c>
      <c r="D11" s="149" t="s">
        <v>13172</v>
      </c>
      <c r="E11" s="148" t="s">
        <v>13173</v>
      </c>
      <c r="F11" s="142">
        <v>5</v>
      </c>
      <c r="G11" s="146"/>
      <c r="H11" s="146" t="s">
        <v>54</v>
      </c>
      <c r="I11" s="146" t="s">
        <v>54</v>
      </c>
      <c r="J11" s="142" t="s">
        <v>13182</v>
      </c>
      <c r="K11" s="142"/>
      <c r="L11" s="143"/>
      <c r="M11" s="144">
        <v>0</v>
      </c>
      <c r="N11" s="144"/>
      <c r="O11" s="144"/>
      <c r="P11" s="145"/>
      <c r="Q11" s="145"/>
      <c r="R11" s="145"/>
      <c r="S11" s="145"/>
      <c r="T11" s="144"/>
      <c r="U11" s="144"/>
      <c r="V11" s="144">
        <v>100</v>
      </c>
    </row>
    <row r="12" spans="1:22" s="147" customFormat="1">
      <c r="A12" s="142" t="s">
        <v>18</v>
      </c>
      <c r="B12" s="102">
        <f>IF(C12="","",VLOOKUP(C12,[1]RKPSVI!$A$6:$F$2956,6,FALSE))</f>
        <v>92770362982</v>
      </c>
      <c r="C12" s="148" t="s">
        <v>1244</v>
      </c>
      <c r="D12" s="149" t="s">
        <v>13174</v>
      </c>
      <c r="E12" s="148" t="s">
        <v>13175</v>
      </c>
      <c r="F12" s="142">
        <v>5</v>
      </c>
      <c r="G12" s="146"/>
      <c r="H12" s="146" t="s">
        <v>54</v>
      </c>
      <c r="I12" s="146" t="s">
        <v>54</v>
      </c>
      <c r="J12" s="142" t="s">
        <v>13182</v>
      </c>
      <c r="K12" s="142"/>
      <c r="L12" s="143"/>
      <c r="M12" s="144">
        <v>0</v>
      </c>
      <c r="N12" s="144"/>
      <c r="O12" s="144"/>
      <c r="P12" s="145"/>
      <c r="Q12" s="145"/>
      <c r="R12" s="145"/>
      <c r="S12" s="145"/>
      <c r="T12" s="144"/>
      <c r="U12" s="144"/>
      <c r="V12" s="144">
        <v>100</v>
      </c>
    </row>
    <row r="13" spans="1:22" s="147" customFormat="1">
      <c r="A13" s="142" t="s">
        <v>19</v>
      </c>
      <c r="B13" s="102">
        <f>IF(C13="","",VLOOKUP(C13,[1]RKPSVI!$A$6:$F$2956,6,FALSE))</f>
        <v>92770362982</v>
      </c>
      <c r="C13" s="148" t="s">
        <v>1244</v>
      </c>
      <c r="D13" s="149" t="s">
        <v>13176</v>
      </c>
      <c r="E13" s="148" t="s">
        <v>13177</v>
      </c>
      <c r="F13" s="142">
        <v>5</v>
      </c>
      <c r="G13" s="146"/>
      <c r="H13" s="146" t="s">
        <v>54</v>
      </c>
      <c r="I13" s="146" t="s">
        <v>54</v>
      </c>
      <c r="J13" s="142" t="s">
        <v>13182</v>
      </c>
      <c r="K13" s="142"/>
      <c r="L13" s="143"/>
      <c r="M13" s="144">
        <v>20000</v>
      </c>
      <c r="N13" s="144"/>
      <c r="O13" s="144"/>
      <c r="P13" s="145"/>
      <c r="Q13" s="145"/>
      <c r="R13" s="145"/>
      <c r="S13" s="145"/>
      <c r="T13" s="144"/>
      <c r="U13" s="144"/>
      <c r="V13" s="144">
        <v>100</v>
      </c>
    </row>
    <row r="14" spans="1:22" s="147" customFormat="1">
      <c r="A14" s="142" t="s">
        <v>20</v>
      </c>
      <c r="B14" s="102">
        <f>IF(C14="","",VLOOKUP(C14,[1]RKPSVI!$A$6:$F$2956,6,FALSE))</f>
        <v>92770362982</v>
      </c>
      <c r="C14" s="148" t="s">
        <v>1244</v>
      </c>
      <c r="D14" s="149" t="s">
        <v>13178</v>
      </c>
      <c r="E14" s="148" t="s">
        <v>13179</v>
      </c>
      <c r="F14" s="142">
        <v>1</v>
      </c>
      <c r="G14" s="146"/>
      <c r="H14" s="146" t="s">
        <v>54</v>
      </c>
      <c r="I14" s="146" t="s">
        <v>54</v>
      </c>
      <c r="J14" s="142" t="s">
        <v>13182</v>
      </c>
      <c r="K14" s="142"/>
      <c r="L14" s="143"/>
      <c r="M14" s="144">
        <v>20000</v>
      </c>
      <c r="N14" s="144"/>
      <c r="O14" s="144"/>
      <c r="P14" s="145"/>
      <c r="Q14" s="145"/>
      <c r="R14" s="145"/>
      <c r="S14" s="145"/>
      <c r="T14" s="144"/>
      <c r="U14" s="144"/>
      <c r="V14" s="144">
        <v>100</v>
      </c>
    </row>
    <row r="15" spans="1:22" s="147" customFormat="1" ht="36">
      <c r="A15" s="142" t="s">
        <v>21</v>
      </c>
      <c r="B15" s="102">
        <f>IF(C15="","",VLOOKUP(C15,[1]RKPSVI!$A$6:$F$2956,6,FALSE))</f>
        <v>92770362982</v>
      </c>
      <c r="C15" s="148" t="s">
        <v>1244</v>
      </c>
      <c r="D15" s="149" t="s">
        <v>13180</v>
      </c>
      <c r="E15" s="148" t="s">
        <v>13181</v>
      </c>
      <c r="F15" s="142">
        <v>2</v>
      </c>
      <c r="G15" s="146"/>
      <c r="H15" s="146" t="s">
        <v>53</v>
      </c>
      <c r="I15" s="146" t="s">
        <v>53</v>
      </c>
      <c r="J15" s="142" t="s">
        <v>13182</v>
      </c>
      <c r="K15" s="142" t="s">
        <v>13183</v>
      </c>
      <c r="L15" s="143"/>
      <c r="M15" s="144">
        <v>87323000</v>
      </c>
      <c r="N15" s="144"/>
      <c r="O15" s="144"/>
      <c r="P15" s="145"/>
      <c r="Q15" s="145"/>
      <c r="R15" s="145"/>
      <c r="S15" s="145"/>
      <c r="T15" s="144"/>
      <c r="U15" s="144">
        <v>10037</v>
      </c>
      <c r="V15" s="144">
        <v>0.56999999999999995</v>
      </c>
    </row>
    <row r="16" spans="1:22" s="147" customFormat="1">
      <c r="A16" s="142"/>
      <c r="B16" s="102" t="str">
        <f>IF(C16="","",VLOOKUP(C16,[1]RKPSVI!$A$6:$F$2956,6,FALSE))</f>
        <v/>
      </c>
      <c r="C16" s="148"/>
      <c r="D16" s="149"/>
      <c r="E16" s="148"/>
      <c r="F16" s="142"/>
      <c r="G16" s="146"/>
      <c r="H16" s="146"/>
      <c r="I16" s="146"/>
      <c r="J16" s="142"/>
      <c r="K16" s="142"/>
      <c r="L16" s="143"/>
      <c r="M16" s="144"/>
      <c r="N16" s="144"/>
      <c r="O16" s="144"/>
      <c r="P16" s="145"/>
      <c r="Q16" s="145"/>
      <c r="R16" s="145"/>
      <c r="S16" s="145"/>
      <c r="T16" s="144"/>
      <c r="U16" s="144"/>
      <c r="V16" s="144"/>
    </row>
    <row r="17" spans="1:22" s="147" customFormat="1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&#10;Molimo pokušajte ponovo." prompt="Odaberi naziv proračuna/proračunskog korisnika" sqref="E2">
      <formula1>Popis</formula1>
    </dataValidation>
    <dataValidation type="decimal" allowBlank="1" showInputMessage="1" showErrorMessage="1" sqref="M6:M2500 T6:U2500 O6:R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0.25" right="0.25" top="0.75" bottom="0.75" header="0.3" footer="0.3"/>
  <pageSetup paperSize="9" scale="40" orientation="landscape" r:id="rId1"/>
  <ignoredErrors>
    <ignoredError sqref="A5:V5" numberStoredAsText="1"/>
  </ignoredErrors>
  <legacyDrawing r:id="rId2"/>
  <extLst xmlns:x14="http://schemas.microsoft.com/office/spreadsheetml/2009/9/main">
    <ext uri="{CCE6A557-97BC-4b89-ADB6-D9C93CAAB3DF}">
      <x14:dataValidations xmlns:xm="http://schemas.microsoft.com/office/excel/2006/main" xWindow="587" yWindow="323" count="10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/>
  <dimension ref="A2:U580"/>
  <sheetViews>
    <sheetView topLeftCell="E1" workbookViewId="0">
      <selection activeCell="Q11" sqref="Q11:Q15"/>
    </sheetView>
  </sheetViews>
  <sheetFormatPr defaultColWidth="8.88671875" defaultRowHeight="1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>
      <c r="R3" s="19"/>
      <c r="S3" s="19"/>
      <c r="T3" s="19"/>
      <c r="U3" s="19"/>
    </row>
    <row r="4" spans="1:21">
      <c r="R4" s="19"/>
      <c r="S4" s="19"/>
      <c r="T4" s="19"/>
      <c r="U4" s="19"/>
    </row>
    <row r="5" spans="1:21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ht="24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2"/>
  <dimension ref="A3:L2956"/>
  <sheetViews>
    <sheetView topLeftCell="A2902" workbookViewId="0">
      <selection activeCell="A2955" sqref="A2955"/>
    </sheetView>
  </sheetViews>
  <sheetFormatPr defaultRowHeight="1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/>
    <row r="4" spans="1:12" ht="24.75" thickTop="1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Uputa</vt:lpstr>
      <vt:lpstr>1</vt:lpstr>
      <vt:lpstr>RKPJLPRS</vt:lpstr>
      <vt:lpstr>RKPSVI</vt:lpstr>
      <vt:lpstr>_</vt:lpstr>
      <vt:lpstr>Datum</vt:lpstr>
      <vt:lpstr>POb</vt:lpstr>
      <vt:lpstr>Popis</vt:lpstr>
      <vt:lpstr>POPIS_SVI</vt:lpstr>
      <vt:lpstr>POPISALL</vt:lpstr>
      <vt:lpstr>Pravni_oblik</vt:lpstr>
      <vt:lpstr>'1'!Print_Area</vt:lpstr>
      <vt:lpstr>Uputa!Print_Area</vt:lpstr>
      <vt:lpstr>RKPSVI</vt:lpstr>
      <vt:lpstr>Uvrštenje</vt:lpstr>
    </vt:vector>
  </TitlesOfParts>
  <Company>HNB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btomic</cp:lastModifiedBy>
  <cp:lastPrinted>2015-02-27T11:49:52Z</cp:lastPrinted>
  <dcterms:created xsi:type="dcterms:W3CDTF">2014-09-25T13:01:24Z</dcterms:created>
  <dcterms:modified xsi:type="dcterms:W3CDTF">2018-02-16T08:33:48Z</dcterms:modified>
</cp:coreProperties>
</file>